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tabRatio="907"/>
  </bookViews>
  <sheets>
    <sheet name="Deducere personala - 2018" sheetId="4" r:id="rId1"/>
    <sheet name="Deducerea personală" sheetId="5" state="hidden" r:id="rId2"/>
  </sheets>
  <externalReferences>
    <externalReference r:id="rId3"/>
  </externalReferences>
  <definedNames>
    <definedName name="_FRR2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FRR3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FRR4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pos42">#REF!</definedName>
    <definedName name="_SVC1">'[1]3 credite'!$B$104</definedName>
    <definedName name="AMORTIZAREA">#REF!</definedName>
    <definedName name="bh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bilant">#REF!</definedName>
    <definedName name="BILANT1">'[1]3 credite'!$B$133</definedName>
    <definedName name="cash">#REF!</definedName>
    <definedName name="cazare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ccc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chemical_total">#REF!</definedName>
    <definedName name="COGS">#REF!</definedName>
    <definedName name="dateintr">#REF!</definedName>
    <definedName name="DATINT">'[1]3 credite'!$B$2</definedName>
    <definedName name="eee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esalonare2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Excel_BuiltIn_Database">#REF!</definedName>
    <definedName name="ExtProfit">#REF!</definedName>
    <definedName name="ffff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fgg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GD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inish_total">#REF!</definedName>
    <definedName name="FinProfit">#REF!</definedName>
    <definedName name="Gigel">#REF!</definedName>
    <definedName name="IncTax">#REF!</definedName>
    <definedName name="ink_total">#REF!</definedName>
    <definedName name="mm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nuster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euri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eurj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pProfit">#REF!</definedName>
    <definedName name="other_total">#REF!</definedName>
    <definedName name="pack_total">#REF!</definedName>
    <definedName name="plates_total">#REF!</definedName>
    <definedName name="productie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amb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amburs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oundOpt">#REF!</definedName>
    <definedName name="Sales">#REF!</definedName>
    <definedName name="svc">#REF!</definedName>
    <definedName name="Total_hartie">#REF!</definedName>
    <definedName name="tttt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valuevx">42.314159</definedName>
    <definedName name="vans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wrn.application.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xxl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xxx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yvo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</definedNames>
  <calcPr calcId="125725"/>
</workbook>
</file>

<file path=xl/calcChain.xml><?xml version="1.0" encoding="utf-8"?>
<calcChain xmlns="http://schemas.openxmlformats.org/spreadsheetml/2006/main">
  <c r="Q7" i="5"/>
  <c r="P7"/>
  <c r="O7"/>
  <c r="N7"/>
  <c r="M7"/>
  <c r="K42"/>
  <c r="N42" s="1"/>
  <c r="K9"/>
  <c r="M9" s="1"/>
  <c r="K10"/>
  <c r="N10" s="1"/>
  <c r="K11"/>
  <c r="M11" s="1"/>
  <c r="K12"/>
  <c r="N12" s="1"/>
  <c r="K13"/>
  <c r="M13" s="1"/>
  <c r="K14"/>
  <c r="N14" s="1"/>
  <c r="K15"/>
  <c r="M15" s="1"/>
  <c r="K16"/>
  <c r="N16" s="1"/>
  <c r="K17"/>
  <c r="M17" s="1"/>
  <c r="K18"/>
  <c r="N18" s="1"/>
  <c r="K19"/>
  <c r="M19" s="1"/>
  <c r="K20"/>
  <c r="N20" s="1"/>
  <c r="K21"/>
  <c r="M21" s="1"/>
  <c r="K22"/>
  <c r="N22" s="1"/>
  <c r="K23"/>
  <c r="M23" s="1"/>
  <c r="K24"/>
  <c r="N24" s="1"/>
  <c r="K25"/>
  <c r="M25" s="1"/>
  <c r="K26"/>
  <c r="N26" s="1"/>
  <c r="K27"/>
  <c r="M27" s="1"/>
  <c r="K28"/>
  <c r="N28" s="1"/>
  <c r="K29"/>
  <c r="M29" s="1"/>
  <c r="K30"/>
  <c r="N30" s="1"/>
  <c r="K31"/>
  <c r="M31" s="1"/>
  <c r="K32"/>
  <c r="N32" s="1"/>
  <c r="K33"/>
  <c r="M33" s="1"/>
  <c r="K34"/>
  <c r="N34" s="1"/>
  <c r="K35"/>
  <c r="M35" s="1"/>
  <c r="K36"/>
  <c r="N36" s="1"/>
  <c r="K37"/>
  <c r="M37" s="1"/>
  <c r="K38"/>
  <c r="N38" s="1"/>
  <c r="K39"/>
  <c r="M39" s="1"/>
  <c r="K40"/>
  <c r="N40" s="1"/>
  <c r="K41"/>
  <c r="M41" s="1"/>
  <c r="K8"/>
  <c r="P8" s="1"/>
  <c r="M8" l="1"/>
  <c r="O8"/>
  <c r="Q8"/>
  <c r="P25"/>
  <c r="N25"/>
  <c r="Q24"/>
  <c r="O24"/>
  <c r="M24"/>
  <c r="P23"/>
  <c r="N23"/>
  <c r="Q22"/>
  <c r="O22"/>
  <c r="M22"/>
  <c r="P21"/>
  <c r="N21"/>
  <c r="Q20"/>
  <c r="O20"/>
  <c r="M20"/>
  <c r="P19"/>
  <c r="N19"/>
  <c r="Q18"/>
  <c r="O18"/>
  <c r="M18"/>
  <c r="P17"/>
  <c r="N17"/>
  <c r="Q16"/>
  <c r="O16"/>
  <c r="M16"/>
  <c r="P15"/>
  <c r="N15"/>
  <c r="Q14"/>
  <c r="O14"/>
  <c r="M14"/>
  <c r="P13"/>
  <c r="N13"/>
  <c r="Q12"/>
  <c r="O12"/>
  <c r="M12"/>
  <c r="P11"/>
  <c r="N11"/>
  <c r="Q10"/>
  <c r="O10"/>
  <c r="M10"/>
  <c r="P9"/>
  <c r="N9"/>
  <c r="Q42"/>
  <c r="O42"/>
  <c r="M42"/>
  <c r="P41"/>
  <c r="N41"/>
  <c r="Q40"/>
  <c r="O40"/>
  <c r="M40"/>
  <c r="P39"/>
  <c r="N39"/>
  <c r="Q38"/>
  <c r="O38"/>
  <c r="M38"/>
  <c r="P37"/>
  <c r="N37"/>
  <c r="Q36"/>
  <c r="O36"/>
  <c r="M36"/>
  <c r="P35"/>
  <c r="N35"/>
  <c r="Q34"/>
  <c r="O34"/>
  <c r="M34"/>
  <c r="P33"/>
  <c r="N33"/>
  <c r="Q32"/>
  <c r="O32"/>
  <c r="M32"/>
  <c r="P31"/>
  <c r="N31"/>
  <c r="Q30"/>
  <c r="O30"/>
  <c r="M30"/>
  <c r="P29"/>
  <c r="N29"/>
  <c r="Q28"/>
  <c r="O28"/>
  <c r="M28"/>
  <c r="P27"/>
  <c r="N27"/>
  <c r="Q26"/>
  <c r="O26"/>
  <c r="M26"/>
  <c r="N8"/>
  <c r="Q25"/>
  <c r="O25"/>
  <c r="P24"/>
  <c r="Q23"/>
  <c r="O23"/>
  <c r="P22"/>
  <c r="Q21"/>
  <c r="O21"/>
  <c r="P20"/>
  <c r="Q19"/>
  <c r="O19"/>
  <c r="P18"/>
  <c r="Q17"/>
  <c r="O17"/>
  <c r="P16"/>
  <c r="Q15"/>
  <c r="O15"/>
  <c r="P14"/>
  <c r="Q13"/>
  <c r="O13"/>
  <c r="P12"/>
  <c r="Q11"/>
  <c r="O11"/>
  <c r="P10"/>
  <c r="Q9"/>
  <c r="O9"/>
  <c r="P42"/>
  <c r="Q41"/>
  <c r="O41"/>
  <c r="P40"/>
  <c r="Q39"/>
  <c r="O39"/>
  <c r="P38"/>
  <c r="Q37"/>
  <c r="O37"/>
  <c r="P36"/>
  <c r="Q35"/>
  <c r="O35"/>
  <c r="P34"/>
  <c r="Q33"/>
  <c r="O33"/>
  <c r="P32"/>
  <c r="Q31"/>
  <c r="O31"/>
  <c r="P30"/>
  <c r="Q29"/>
  <c r="O29"/>
  <c r="P28"/>
  <c r="Q27"/>
  <c r="O27"/>
  <c r="P26"/>
  <c r="M43" l="1"/>
  <c r="D10" i="4" s="1"/>
</calcChain>
</file>

<file path=xl/sharedStrings.xml><?xml version="1.0" encoding="utf-8"?>
<sst xmlns="http://schemas.openxmlformats.org/spreadsheetml/2006/main" count="11" uniqueCount="10">
  <si>
    <t>Deducere personală</t>
  </si>
  <si>
    <t xml:space="preserve">Venit lunar brut         </t>
  </si>
  <si>
    <t>Persoane aflate în întreținere</t>
  </si>
  <si>
    <t>de la….la</t>
  </si>
  <si>
    <t>4 si peste 4</t>
  </si>
  <si>
    <t>Numărul persoanelor aflate în întreținere</t>
  </si>
  <si>
    <t>Salariul brut</t>
  </si>
  <si>
    <t>NIVELUL DEDUCERILOR PERSONALE 2018</t>
  </si>
  <si>
    <t>Salariul brut in 2018:</t>
  </si>
  <si>
    <t>CALCULATOR DEDUCERE PERSONALĂ -  2018</t>
  </si>
</sst>
</file>

<file path=xl/styles.xml><?xml version="1.0" encoding="utf-8"?>
<styleSheet xmlns="http://schemas.openxmlformats.org/spreadsheetml/2006/main">
  <numFmts count="2">
    <numFmt numFmtId="164" formatCode="#,##0.00\ &quot;lei&quot;"/>
    <numFmt numFmtId="165" formatCode="m\/yy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1"/>
      <color indexed="52"/>
      <name val="Calibri"/>
      <family val="2"/>
      <charset val="238"/>
    </font>
    <font>
      <b/>
      <u/>
      <sz val="12"/>
      <color indexed="21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21"/>
      <name val="Arial CE"/>
      <family val="2"/>
      <charset val="238"/>
    </font>
    <font>
      <sz val="10"/>
      <color indexed="12"/>
      <name val="LinePrinter"/>
      <family val="3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8"/>
      <color indexed="54"/>
      <name val="Calibri Light"/>
      <family val="2"/>
    </font>
    <font>
      <b/>
      <sz val="14"/>
      <color indexed="9"/>
      <name val="Arial"/>
      <family val="2"/>
    </font>
    <font>
      <b/>
      <sz val="11"/>
      <color indexed="9"/>
      <name val="Calibri"/>
      <family val="2"/>
      <charset val="238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3499862666707357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1"/>
        <bgColor indexed="38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26"/>
      </patternFill>
    </fill>
    <fill>
      <patternFill patternType="solid">
        <fgColor theme="9" tint="-0.249977111117893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1" fillId="0" borderId="0"/>
    <xf numFmtId="0" fontId="4" fillId="5" borderId="0" applyNumberFormat="0" applyBorder="0" applyAlignment="0" applyProtection="0"/>
    <xf numFmtId="0" fontId="5" fillId="4" borderId="5" applyNumberFormat="0" applyAlignment="0" applyProtection="0"/>
    <xf numFmtId="0" fontId="6" fillId="6" borderId="0" applyBorder="0">
      <alignment horizontal="center" vertical="center"/>
    </xf>
    <xf numFmtId="0" fontId="1" fillId="0" borderId="6" applyNumberFormat="0" applyFill="0" applyAlignment="0" applyProtection="0"/>
    <xf numFmtId="0" fontId="7" fillId="0" borderId="0" applyFill="0" applyBorder="0">
      <alignment horizontal="justify" vertical="top" wrapText="1"/>
    </xf>
    <xf numFmtId="0" fontId="8" fillId="0" borderId="7" applyNumberFormat="0" applyFill="0" applyAlignment="0" applyProtection="0"/>
    <xf numFmtId="165" fontId="1" fillId="0" borderId="0" applyFill="0" applyBorder="0" applyAlignment="0" applyProtection="0"/>
    <xf numFmtId="0" fontId="9" fillId="0" borderId="0" applyNumberFormat="0" applyFill="0">
      <alignment horizontal="left" vertical="center" wrapText="1"/>
    </xf>
    <xf numFmtId="0" fontId="10" fillId="7" borderId="0" applyNumberFormat="0" applyBorder="0" applyAlignment="0" applyProtection="0"/>
    <xf numFmtId="0" fontId="11" fillId="4" borderId="8" applyNumberFormat="0" applyAlignment="0" applyProtection="0"/>
    <xf numFmtId="0" fontId="7" fillId="2" borderId="0" applyNumberFormat="0" applyBorder="0">
      <protection locked="0"/>
    </xf>
    <xf numFmtId="0" fontId="12" fillId="8" borderId="5" applyNumberFormat="0" applyAlignment="0" applyProtection="0"/>
    <xf numFmtId="4" fontId="3" fillId="9" borderId="6">
      <alignment horizontal="right" vertical="center"/>
    </xf>
    <xf numFmtId="0" fontId="13" fillId="10" borderId="0" applyNumberFormat="0" applyBorder="0" applyAlignment="0" applyProtection="0"/>
    <xf numFmtId="0" fontId="14" fillId="9" borderId="0" applyBorder="0">
      <alignment horizontal="left" vertical="top"/>
    </xf>
    <xf numFmtId="0" fontId="1" fillId="11" borderId="9" applyNumberFormat="0" applyAlignment="0" applyProtection="0"/>
    <xf numFmtId="0" fontId="15" fillId="0" borderId="0" applyNumberFormat="0" applyFill="0" applyBorder="0" applyAlignment="0">
      <protection locked="0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>
      <alignment horizontal="left" vertical="center"/>
    </xf>
    <xf numFmtId="0" fontId="24" fillId="12" borderId="13" applyNumberFormat="0" applyAlignment="0" applyProtection="0"/>
  </cellStyleXfs>
  <cellXfs count="27">
    <xf numFmtId="0" fontId="0" fillId="0" borderId="0" xfId="0"/>
    <xf numFmtId="0" fontId="1" fillId="2" borderId="0" xfId="1" applyFill="1"/>
    <xf numFmtId="164" fontId="3" fillId="3" borderId="3" xfId="1" applyNumberFormat="1" applyFont="1" applyFill="1" applyBorder="1"/>
    <xf numFmtId="4" fontId="1" fillId="2" borderId="0" xfId="1" applyNumberFormat="1" applyFill="1"/>
    <xf numFmtId="0" fontId="1" fillId="2" borderId="3" xfId="1" applyFill="1" applyBorder="1" applyAlignment="1">
      <alignment horizontal="left" vertical="center"/>
    </xf>
    <xf numFmtId="0" fontId="1" fillId="2" borderId="3" xfId="1" applyFill="1" applyBorder="1" applyAlignment="1">
      <alignment horizontal="left"/>
    </xf>
    <xf numFmtId="0" fontId="3" fillId="13" borderId="3" xfId="1" applyFont="1" applyFill="1" applyBorder="1" applyAlignment="1">
      <alignment horizontal="center"/>
    </xf>
    <xf numFmtId="0" fontId="27" fillId="17" borderId="1" xfId="1" applyFont="1" applyFill="1" applyBorder="1" applyAlignment="1" applyProtection="1">
      <alignment horizontal="left"/>
    </xf>
    <xf numFmtId="0" fontId="27" fillId="17" borderId="17" xfId="1" applyFont="1" applyFill="1" applyBorder="1" applyAlignment="1" applyProtection="1">
      <alignment horizontal="left"/>
    </xf>
    <xf numFmtId="164" fontId="3" fillId="13" borderId="3" xfId="1" applyNumberFormat="1" applyFont="1" applyFill="1" applyBorder="1"/>
    <xf numFmtId="0" fontId="3" fillId="4" borderId="4" xfId="1" applyFont="1" applyFill="1" applyBorder="1" applyAlignment="1">
      <alignment horizontal="center"/>
    </xf>
    <xf numFmtId="0" fontId="2" fillId="14" borderId="3" xfId="1" applyFont="1" applyFill="1" applyBorder="1" applyAlignment="1" applyProtection="1">
      <alignment horizontal="center" vertical="center" wrapText="1"/>
    </xf>
    <xf numFmtId="0" fontId="2" fillId="14" borderId="14" xfId="1" applyFont="1" applyFill="1" applyBorder="1" applyAlignment="1" applyProtection="1">
      <alignment horizontal="center" vertical="center" wrapText="1"/>
      <protection hidden="1"/>
    </xf>
    <xf numFmtId="0" fontId="2" fillId="14" borderId="0" xfId="1" applyFont="1" applyFill="1" applyBorder="1" applyAlignment="1" applyProtection="1">
      <alignment horizontal="center" vertical="center" wrapText="1"/>
      <protection hidden="1"/>
    </xf>
    <xf numFmtId="0" fontId="0" fillId="15" borderId="0" xfId="0" applyFill="1" applyProtection="1">
      <protection hidden="1"/>
    </xf>
    <xf numFmtId="0" fontId="0" fillId="15" borderId="0" xfId="0" applyFill="1" applyAlignment="1" applyProtection="1">
      <alignment horizontal="center"/>
      <protection hidden="1"/>
    </xf>
    <xf numFmtId="0" fontId="25" fillId="16" borderId="3" xfId="0" applyFont="1" applyFill="1" applyBorder="1" applyAlignment="1" applyProtection="1">
      <alignment horizontal="center" vertical="center" wrapText="1"/>
      <protection hidden="1"/>
    </xf>
    <xf numFmtId="0" fontId="26" fillId="15" borderId="15" xfId="0" applyFont="1" applyFill="1" applyBorder="1" applyAlignment="1" applyProtection="1">
      <alignment horizontal="center" vertical="center" wrapText="1"/>
      <protection hidden="1"/>
    </xf>
    <xf numFmtId="0" fontId="25" fillId="16" borderId="3" xfId="0" applyFont="1" applyFill="1" applyBorder="1" applyAlignment="1" applyProtection="1">
      <alignment horizontal="center" vertical="center" wrapText="1"/>
      <protection hidden="1"/>
    </xf>
    <xf numFmtId="0" fontId="26" fillId="15" borderId="16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right"/>
      <protection hidden="1"/>
    </xf>
    <xf numFmtId="0" fontId="0" fillId="15" borderId="3" xfId="0" applyFill="1" applyBorder="1" applyAlignment="1" applyProtection="1">
      <alignment horizontal="center"/>
      <protection hidden="1"/>
    </xf>
    <xf numFmtId="3" fontId="0" fillId="15" borderId="3" xfId="0" applyNumberFormat="1" applyFill="1" applyBorder="1" applyProtection="1">
      <protection hidden="1"/>
    </xf>
    <xf numFmtId="3" fontId="26" fillId="15" borderId="1" xfId="0" applyNumberFormat="1" applyFont="1" applyFill="1" applyBorder="1" applyAlignment="1" applyProtection="1">
      <alignment horizontal="center" vertical="center"/>
      <protection hidden="1"/>
    </xf>
    <xf numFmtId="0" fontId="26" fillId="15" borderId="2" xfId="0" applyFont="1" applyFill="1" applyBorder="1" applyAlignment="1" applyProtection="1">
      <alignment horizontal="center" vertical="center"/>
      <protection hidden="1"/>
    </xf>
    <xf numFmtId="0" fontId="26" fillId="15" borderId="17" xfId="0" applyFont="1" applyFill="1" applyBorder="1" applyAlignment="1" applyProtection="1">
      <alignment horizontal="center" vertical="center"/>
      <protection hidden="1"/>
    </xf>
  </cellXfs>
  <cellStyles count="29">
    <cellStyle name="Bun" xfId="2"/>
    <cellStyle name="Calcul" xfId="3"/>
    <cellStyle name="cap tabel" xfId="4"/>
    <cellStyle name="caseta" xfId="5"/>
    <cellStyle name="Category" xfId="6"/>
    <cellStyle name="Celulă legată" xfId="7"/>
    <cellStyle name="Date" xfId="8"/>
    <cellStyle name="Domiu" xfId="9"/>
    <cellStyle name="Eronat" xfId="10"/>
    <cellStyle name="Ieșire" xfId="11"/>
    <cellStyle name="insert mic" xfId="12"/>
    <cellStyle name="Intrare" xfId="13"/>
    <cellStyle name="needitabil" xfId="14"/>
    <cellStyle name="Neutru" xfId="15"/>
    <cellStyle name="Normal" xfId="0" builtinId="0"/>
    <cellStyle name="Normal 2" xfId="1"/>
    <cellStyle name="Normal3.1" xfId="16"/>
    <cellStyle name="Notă" xfId="17"/>
    <cellStyle name="Saisie" xfId="18"/>
    <cellStyle name="Text avertisment" xfId="19"/>
    <cellStyle name="Text explicativ" xfId="20"/>
    <cellStyle name="Titlu" xfId="21"/>
    <cellStyle name="Titlu 1" xfId="22"/>
    <cellStyle name="Titlu 2" xfId="23"/>
    <cellStyle name="Titlu 3" xfId="24"/>
    <cellStyle name="Titlu 4" xfId="25"/>
    <cellStyle name="Titlu_Model Analiza Economica" xfId="26"/>
    <cellStyle name="Ttilu" xfId="27"/>
    <cellStyle name="Verificare celulă" xfId="2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12111</xdr:colOff>
      <xdr:row>1</xdr:row>
      <xdr:rowOff>133227</xdr:rowOff>
    </xdr:from>
    <xdr:to>
      <xdr:col>1</xdr:col>
      <xdr:colOff>741062</xdr:colOff>
      <xdr:row>2</xdr:row>
      <xdr:rowOff>146134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9095" y="293961"/>
          <a:ext cx="728951" cy="17364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hai\DOCUMENTE%20E%20MIHAI\Documente\CRAMELE%20PRAHOVA\Studiu%20fezabilitate%20varianta%20finala\venituri-cheltuieli%20plan%20afaceri%20alced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 credite"/>
      <sheetName val="3datint"/>
      <sheetName val="venituri"/>
      <sheetName val="cost-mat-prima"/>
      <sheetName val="cost-transport"/>
      <sheetName val="energie"/>
      <sheetName val="COST-SALARII"/>
      <sheetName val="CHELTUIELI-INDIRECTE"/>
      <sheetName val="amortizare"/>
      <sheetName val="venituri -cheltuieli"/>
      <sheetName val="utilaje -siloz"/>
      <sheetName val="deviz-gen"/>
      <sheetName val="DF"/>
      <sheetName val="buget indicativ"/>
      <sheetName val="Rambursare credit"/>
      <sheetName val="grefic-esalonare"/>
      <sheetName val="cash-flow"/>
      <sheetName val="flux numerar"/>
      <sheetName val="RRF"/>
      <sheetName val="RIR&lt;VNA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7"/>
  <sheetViews>
    <sheetView tabSelected="1" zoomScale="160" zoomScaleNormal="160" workbookViewId="0">
      <selection activeCell="F4" sqref="F4"/>
    </sheetView>
  </sheetViews>
  <sheetFormatPr defaultColWidth="0" defaultRowHeight="12.75" zeroHeight="1"/>
  <cols>
    <col min="1" max="1" width="9.5703125" style="1" customWidth="1"/>
    <col min="2" max="2" width="28.140625" style="1" customWidth="1"/>
    <col min="3" max="3" width="11.85546875" style="1" bestFit="1" customWidth="1"/>
    <col min="4" max="4" width="11" style="1" customWidth="1"/>
    <col min="5" max="5" width="9.140625" style="1" bestFit="1" customWidth="1"/>
    <col min="6" max="6" width="9.140625" style="1" customWidth="1"/>
    <col min="7" max="11" width="9.140625" style="1" hidden="1" customWidth="1"/>
    <col min="12" max="12" width="16" style="1" hidden="1" customWidth="1"/>
    <col min="13" max="13" width="9.28515625" style="1" hidden="1" customWidth="1"/>
    <col min="14" max="15" width="9.140625" style="1" hidden="1" customWidth="1"/>
    <col min="16" max="18" width="0" style="1" hidden="1" customWidth="1"/>
    <col min="19" max="19" width="0" style="1" hidden="1"/>
    <col min="20" max="16384" width="9.140625" style="1" hidden="1"/>
  </cols>
  <sheetData>
    <row r="1" spans="2:4"/>
    <row r="2" spans="2:4"/>
    <row r="3" spans="2:4"/>
    <row r="4" spans="2:4" ht="15" customHeight="1">
      <c r="B4" s="11" t="s">
        <v>9</v>
      </c>
      <c r="C4" s="11"/>
      <c r="D4" s="11"/>
    </row>
    <row r="5" spans="2:4"/>
    <row r="6" spans="2:4">
      <c r="B6" s="6" t="s">
        <v>8</v>
      </c>
      <c r="C6" s="6"/>
      <c r="D6" s="2">
        <v>2500</v>
      </c>
    </row>
    <row r="7" spans="2:4"/>
    <row r="8" spans="2:4">
      <c r="B8" s="4" t="s">
        <v>5</v>
      </c>
      <c r="C8" s="5"/>
      <c r="D8" s="10">
        <v>2</v>
      </c>
    </row>
    <row r="9" spans="2:4"/>
    <row r="10" spans="2:4">
      <c r="B10" s="7" t="s">
        <v>0</v>
      </c>
      <c r="C10" s="8"/>
      <c r="D10" s="9">
        <f>'Deducerea personală'!M43</f>
        <v>665</v>
      </c>
    </row>
    <row r="11" spans="2:4">
      <c r="D11" s="3"/>
    </row>
    <row r="12" spans="2:4" ht="12.75" customHeight="1"/>
    <row r="13" spans="2:4" hidden="1"/>
    <row r="14" spans="2:4" hidden="1"/>
    <row r="15" spans="2:4" hidden="1"/>
    <row r="16" spans="2:4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/>
  </sheetData>
  <sheetProtection selectLockedCells="1" selectUnlockedCells="1"/>
  <mergeCells count="3">
    <mergeCell ref="B6:C6"/>
    <mergeCell ref="B10:C10"/>
    <mergeCell ref="B4:D4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43"/>
  <sheetViews>
    <sheetView workbookViewId="0">
      <selection activeCell="C8" sqref="C8"/>
    </sheetView>
  </sheetViews>
  <sheetFormatPr defaultRowHeight="15"/>
  <cols>
    <col min="1" max="2" width="9.140625" style="14"/>
    <col min="3" max="3" width="12.28515625" style="14" customWidth="1"/>
    <col min="4" max="4" width="11" style="14" customWidth="1"/>
    <col min="5" max="5" width="10.7109375" style="14" customWidth="1"/>
    <col min="6" max="8" width="9.140625" style="14"/>
    <col min="9" max="10" width="15.28515625" style="14" customWidth="1"/>
    <col min="11" max="11" width="9.140625" style="15"/>
    <col min="12" max="16" width="9.140625" style="14"/>
    <col min="17" max="17" width="12.28515625" style="14" customWidth="1"/>
    <col min="18" max="16384" width="9.140625" style="14"/>
  </cols>
  <sheetData>
    <row r="3" spans="3:17" ht="15" customHeight="1">
      <c r="C3" s="12" t="s">
        <v>7</v>
      </c>
      <c r="D3" s="13"/>
      <c r="E3" s="13"/>
      <c r="F3" s="13"/>
      <c r="G3" s="13"/>
      <c r="H3" s="13"/>
      <c r="I3" s="13"/>
    </row>
    <row r="6" spans="3:17" ht="15" customHeight="1">
      <c r="C6" s="16" t="s">
        <v>1</v>
      </c>
      <c r="D6" s="16"/>
      <c r="E6" s="16" t="s">
        <v>2</v>
      </c>
      <c r="F6" s="16"/>
      <c r="G6" s="16"/>
      <c r="H6" s="16"/>
      <c r="I6" s="16"/>
      <c r="K6" s="17" t="s">
        <v>6</v>
      </c>
      <c r="M6" s="16" t="s">
        <v>2</v>
      </c>
      <c r="N6" s="16"/>
      <c r="O6" s="16"/>
      <c r="P6" s="16"/>
      <c r="Q6" s="16"/>
    </row>
    <row r="7" spans="3:17">
      <c r="C7" s="16" t="s">
        <v>3</v>
      </c>
      <c r="D7" s="16"/>
      <c r="E7" s="18">
        <v>0</v>
      </c>
      <c r="F7" s="18">
        <v>1</v>
      </c>
      <c r="G7" s="18">
        <v>2</v>
      </c>
      <c r="H7" s="18">
        <v>3</v>
      </c>
      <c r="I7" s="18" t="s">
        <v>4</v>
      </c>
      <c r="K7" s="19"/>
      <c r="M7" s="18" t="str">
        <f>IF('Deducere personala - 2018'!$D$8=0,0,"")</f>
        <v/>
      </c>
      <c r="N7" s="18" t="str">
        <f>IF('Deducere personala - 2018'!$D$8=1,1,"")</f>
        <v/>
      </c>
      <c r="O7" s="18">
        <f>IF('Deducere personala - 2018'!$D$8=2,2,"")</f>
        <v>2</v>
      </c>
      <c r="P7" s="18" t="str">
        <f>IF('Deducere personala - 2018'!$D$8=3,3,"")</f>
        <v/>
      </c>
      <c r="Q7" s="18" t="str">
        <f>IF('Deducere personala - 2018'!$D$8&gt;=4,"4 SI PESTE 4","")</f>
        <v/>
      </c>
    </row>
    <row r="8" spans="3:17">
      <c r="C8" s="20">
        <v>1</v>
      </c>
      <c r="D8" s="21">
        <v>1950</v>
      </c>
      <c r="E8" s="21">
        <v>510</v>
      </c>
      <c r="F8" s="21">
        <v>670</v>
      </c>
      <c r="G8" s="21">
        <v>830</v>
      </c>
      <c r="H8" s="21">
        <v>990</v>
      </c>
      <c r="I8" s="21">
        <v>1310</v>
      </c>
      <c r="K8" s="22" t="str">
        <f>IF(AND('Deducere personala - 2018'!$D$6&gt;='Deducerea personală'!C8,'Deducere personala - 2018'!$D$6&lt;='Deducerea personală'!D8),"x","")</f>
        <v/>
      </c>
      <c r="M8" s="23" t="str">
        <f>IF(AND(K8="x",$E$7=$M$7),E8,"")</f>
        <v/>
      </c>
      <c r="N8" s="23" t="str">
        <f>IF(AND(K8="x",$F$7=$N$7),F8,"")</f>
        <v/>
      </c>
      <c r="O8" s="23" t="str">
        <f>IF(AND(K8="x",$G$7=$O$7),G8,"")</f>
        <v/>
      </c>
      <c r="P8" s="23" t="str">
        <f>IF(AND(K8="x",$H$7=$P$7),H8,"")</f>
        <v/>
      </c>
      <c r="Q8" s="23" t="str">
        <f>IF(AND(K8="x",$I$7=$Q$7),I8,"")</f>
        <v/>
      </c>
    </row>
    <row r="9" spans="3:17">
      <c r="C9" s="21">
        <v>1951</v>
      </c>
      <c r="D9" s="21">
        <v>2000</v>
      </c>
      <c r="E9" s="21">
        <v>495</v>
      </c>
      <c r="F9" s="21">
        <v>655</v>
      </c>
      <c r="G9" s="21">
        <v>815</v>
      </c>
      <c r="H9" s="21">
        <v>975</v>
      </c>
      <c r="I9" s="21">
        <v>1295</v>
      </c>
      <c r="K9" s="22" t="str">
        <f>IF(AND('Deducere personala - 2018'!$D$6&gt;='Deducerea personală'!C9,'Deducere personala - 2018'!$D$6&lt;='Deducerea personală'!D9),"x","")</f>
        <v/>
      </c>
      <c r="M9" s="23" t="str">
        <f t="shared" ref="M9:M25" si="0">IF(AND(K9="x",$E$7=$M$7),E9,"")</f>
        <v/>
      </c>
      <c r="N9" s="23" t="str">
        <f t="shared" ref="N9:N25" si="1">IF(AND(K9="x",$F$7=$N$7),F9,"")</f>
        <v/>
      </c>
      <c r="O9" s="23" t="str">
        <f t="shared" ref="O9:O25" si="2">IF(AND(K9="x",$G$7=$O$7),G9,"")</f>
        <v/>
      </c>
      <c r="P9" s="23" t="str">
        <f t="shared" ref="P9:P25" si="3">IF(AND(K9="x",$H$7=$P$7),H9,"")</f>
        <v/>
      </c>
      <c r="Q9" s="23" t="str">
        <f t="shared" ref="Q9:Q25" si="4">IF(AND(K9="x",$I$7=$Q$7),I9,"")</f>
        <v/>
      </c>
    </row>
    <row r="10" spans="3:17">
      <c r="C10" s="21">
        <v>2001</v>
      </c>
      <c r="D10" s="21">
        <v>2050</v>
      </c>
      <c r="E10" s="21">
        <v>480</v>
      </c>
      <c r="F10" s="21">
        <v>640</v>
      </c>
      <c r="G10" s="21">
        <v>800</v>
      </c>
      <c r="H10" s="21">
        <v>960</v>
      </c>
      <c r="I10" s="21">
        <v>1280</v>
      </c>
      <c r="K10" s="22" t="str">
        <f>IF(AND('Deducere personala - 2018'!$D$6&gt;='Deducerea personală'!C10,'Deducere personala - 2018'!$D$6&lt;='Deducerea personală'!D10),"x","")</f>
        <v/>
      </c>
      <c r="M10" s="23" t="str">
        <f t="shared" si="0"/>
        <v/>
      </c>
      <c r="N10" s="23" t="str">
        <f t="shared" si="1"/>
        <v/>
      </c>
      <c r="O10" s="23" t="str">
        <f t="shared" si="2"/>
        <v/>
      </c>
      <c r="P10" s="23" t="str">
        <f t="shared" si="3"/>
        <v/>
      </c>
      <c r="Q10" s="23" t="str">
        <f t="shared" si="4"/>
        <v/>
      </c>
    </row>
    <row r="11" spans="3:17">
      <c r="C11" s="21">
        <v>2051</v>
      </c>
      <c r="D11" s="21">
        <v>2100</v>
      </c>
      <c r="E11" s="21">
        <v>465</v>
      </c>
      <c r="F11" s="21">
        <v>625</v>
      </c>
      <c r="G11" s="21">
        <v>785</v>
      </c>
      <c r="H11" s="21">
        <v>945</v>
      </c>
      <c r="I11" s="21">
        <v>1265</v>
      </c>
      <c r="K11" s="22" t="str">
        <f>IF(AND('Deducere personala - 2018'!$D$6&gt;='Deducerea personală'!C11,'Deducere personala - 2018'!$D$6&lt;='Deducerea personală'!D11),"x","")</f>
        <v/>
      </c>
      <c r="M11" s="23" t="str">
        <f t="shared" si="0"/>
        <v/>
      </c>
      <c r="N11" s="23" t="str">
        <f t="shared" si="1"/>
        <v/>
      </c>
      <c r="O11" s="23" t="str">
        <f t="shared" si="2"/>
        <v/>
      </c>
      <c r="P11" s="23" t="str">
        <f t="shared" si="3"/>
        <v/>
      </c>
      <c r="Q11" s="23" t="str">
        <f t="shared" si="4"/>
        <v/>
      </c>
    </row>
    <row r="12" spans="3:17">
      <c r="C12" s="21">
        <v>2101</v>
      </c>
      <c r="D12" s="21">
        <v>2150</v>
      </c>
      <c r="E12" s="21">
        <v>450</v>
      </c>
      <c r="F12" s="21">
        <v>610</v>
      </c>
      <c r="G12" s="21">
        <v>770</v>
      </c>
      <c r="H12" s="21">
        <v>930</v>
      </c>
      <c r="I12" s="21">
        <v>1250</v>
      </c>
      <c r="K12" s="22" t="str">
        <f>IF(AND('Deducere personala - 2018'!$D$6&gt;='Deducerea personală'!C12,'Deducere personala - 2018'!$D$6&lt;='Deducerea personală'!D12),"x","")</f>
        <v/>
      </c>
      <c r="M12" s="23" t="str">
        <f t="shared" si="0"/>
        <v/>
      </c>
      <c r="N12" s="23" t="str">
        <f t="shared" si="1"/>
        <v/>
      </c>
      <c r="O12" s="23" t="str">
        <f t="shared" si="2"/>
        <v/>
      </c>
      <c r="P12" s="23" t="str">
        <f t="shared" si="3"/>
        <v/>
      </c>
      <c r="Q12" s="23" t="str">
        <f t="shared" si="4"/>
        <v/>
      </c>
    </row>
    <row r="13" spans="3:17">
      <c r="C13" s="21">
        <v>2151</v>
      </c>
      <c r="D13" s="21">
        <v>2200</v>
      </c>
      <c r="E13" s="21">
        <v>435</v>
      </c>
      <c r="F13" s="21">
        <v>595</v>
      </c>
      <c r="G13" s="21">
        <v>755</v>
      </c>
      <c r="H13" s="21">
        <v>915</v>
      </c>
      <c r="I13" s="21">
        <v>1235</v>
      </c>
      <c r="K13" s="22" t="str">
        <f>IF(AND('Deducere personala - 2018'!$D$6&gt;='Deducerea personală'!C13,'Deducere personala - 2018'!$D$6&lt;='Deducerea personală'!D13),"x","")</f>
        <v/>
      </c>
      <c r="M13" s="23" t="str">
        <f t="shared" si="0"/>
        <v/>
      </c>
      <c r="N13" s="23" t="str">
        <f t="shared" si="1"/>
        <v/>
      </c>
      <c r="O13" s="23" t="str">
        <f t="shared" si="2"/>
        <v/>
      </c>
      <c r="P13" s="23" t="str">
        <f t="shared" si="3"/>
        <v/>
      </c>
      <c r="Q13" s="23" t="str">
        <f t="shared" si="4"/>
        <v/>
      </c>
    </row>
    <row r="14" spans="3:17">
      <c r="C14" s="21">
        <v>2201</v>
      </c>
      <c r="D14" s="21">
        <v>2250</v>
      </c>
      <c r="E14" s="21">
        <v>420</v>
      </c>
      <c r="F14" s="21">
        <v>580</v>
      </c>
      <c r="G14" s="21">
        <v>740</v>
      </c>
      <c r="H14" s="21">
        <v>900</v>
      </c>
      <c r="I14" s="21">
        <v>1220</v>
      </c>
      <c r="K14" s="22" t="str">
        <f>IF(AND('Deducere personala - 2018'!$D$6&gt;='Deducerea personală'!C14,'Deducere personala - 2018'!$D$6&lt;='Deducerea personală'!D14),"x","")</f>
        <v/>
      </c>
      <c r="M14" s="23" t="str">
        <f t="shared" si="0"/>
        <v/>
      </c>
      <c r="N14" s="23" t="str">
        <f t="shared" si="1"/>
        <v/>
      </c>
      <c r="O14" s="23" t="str">
        <f t="shared" si="2"/>
        <v/>
      </c>
      <c r="P14" s="23" t="str">
        <f t="shared" si="3"/>
        <v/>
      </c>
      <c r="Q14" s="23" t="str">
        <f t="shared" si="4"/>
        <v/>
      </c>
    </row>
    <row r="15" spans="3:17">
      <c r="C15" s="21">
        <v>2251</v>
      </c>
      <c r="D15" s="21">
        <v>2300</v>
      </c>
      <c r="E15" s="21">
        <v>405</v>
      </c>
      <c r="F15" s="21">
        <v>565</v>
      </c>
      <c r="G15" s="21">
        <v>725</v>
      </c>
      <c r="H15" s="21">
        <v>885</v>
      </c>
      <c r="I15" s="21">
        <v>1205</v>
      </c>
      <c r="K15" s="22" t="str">
        <f>IF(AND('Deducere personala - 2018'!$D$6&gt;='Deducerea personală'!C15,'Deducere personala - 2018'!$D$6&lt;='Deducerea personală'!D15),"x","")</f>
        <v/>
      </c>
      <c r="M15" s="23" t="str">
        <f t="shared" si="0"/>
        <v/>
      </c>
      <c r="N15" s="23" t="str">
        <f t="shared" si="1"/>
        <v/>
      </c>
      <c r="O15" s="23" t="str">
        <f t="shared" si="2"/>
        <v/>
      </c>
      <c r="P15" s="23" t="str">
        <f t="shared" si="3"/>
        <v/>
      </c>
      <c r="Q15" s="23" t="str">
        <f t="shared" si="4"/>
        <v/>
      </c>
    </row>
    <row r="16" spans="3:17">
      <c r="C16" s="21">
        <v>2301</v>
      </c>
      <c r="D16" s="21">
        <v>2350</v>
      </c>
      <c r="E16" s="21">
        <v>390</v>
      </c>
      <c r="F16" s="21">
        <v>550</v>
      </c>
      <c r="G16" s="21">
        <v>710</v>
      </c>
      <c r="H16" s="21">
        <v>870</v>
      </c>
      <c r="I16" s="21">
        <v>1190</v>
      </c>
      <c r="K16" s="22" t="str">
        <f>IF(AND('Deducere personala - 2018'!$D$6&gt;='Deducerea personală'!C16,'Deducere personala - 2018'!$D$6&lt;='Deducerea personală'!D16),"x","")</f>
        <v/>
      </c>
      <c r="M16" s="23" t="str">
        <f t="shared" si="0"/>
        <v/>
      </c>
      <c r="N16" s="23" t="str">
        <f t="shared" si="1"/>
        <v/>
      </c>
      <c r="O16" s="23" t="str">
        <f t="shared" si="2"/>
        <v/>
      </c>
      <c r="P16" s="23" t="str">
        <f t="shared" si="3"/>
        <v/>
      </c>
      <c r="Q16" s="23" t="str">
        <f t="shared" si="4"/>
        <v/>
      </c>
    </row>
    <row r="17" spans="3:17">
      <c r="C17" s="21">
        <v>2351</v>
      </c>
      <c r="D17" s="21">
        <v>2400</v>
      </c>
      <c r="E17" s="21">
        <v>375</v>
      </c>
      <c r="F17" s="21">
        <v>535</v>
      </c>
      <c r="G17" s="21">
        <v>695</v>
      </c>
      <c r="H17" s="21">
        <v>855</v>
      </c>
      <c r="I17" s="21">
        <v>1175</v>
      </c>
      <c r="K17" s="22" t="str">
        <f>IF(AND('Deducere personala - 2018'!$D$6&gt;='Deducerea personală'!C17,'Deducere personala - 2018'!$D$6&lt;='Deducerea personală'!D17),"x","")</f>
        <v/>
      </c>
      <c r="M17" s="23" t="str">
        <f t="shared" si="0"/>
        <v/>
      </c>
      <c r="N17" s="23" t="str">
        <f t="shared" si="1"/>
        <v/>
      </c>
      <c r="O17" s="23" t="str">
        <f t="shared" si="2"/>
        <v/>
      </c>
      <c r="P17" s="23" t="str">
        <f t="shared" si="3"/>
        <v/>
      </c>
      <c r="Q17" s="23" t="str">
        <f t="shared" si="4"/>
        <v/>
      </c>
    </row>
    <row r="18" spans="3:17">
      <c r="C18" s="21">
        <v>2401</v>
      </c>
      <c r="D18" s="21">
        <v>2450</v>
      </c>
      <c r="E18" s="21">
        <v>360</v>
      </c>
      <c r="F18" s="21">
        <v>520</v>
      </c>
      <c r="G18" s="21">
        <v>680</v>
      </c>
      <c r="H18" s="21">
        <v>840</v>
      </c>
      <c r="I18" s="21">
        <v>1160</v>
      </c>
      <c r="K18" s="22" t="str">
        <f>IF(AND('Deducere personala - 2018'!$D$6&gt;='Deducerea personală'!C18,'Deducere personala - 2018'!$D$6&lt;='Deducerea personală'!D18),"x","")</f>
        <v/>
      </c>
      <c r="M18" s="23" t="str">
        <f t="shared" si="0"/>
        <v/>
      </c>
      <c r="N18" s="23" t="str">
        <f t="shared" si="1"/>
        <v/>
      </c>
      <c r="O18" s="23" t="str">
        <f t="shared" si="2"/>
        <v/>
      </c>
      <c r="P18" s="23" t="str">
        <f t="shared" si="3"/>
        <v/>
      </c>
      <c r="Q18" s="23" t="str">
        <f t="shared" si="4"/>
        <v/>
      </c>
    </row>
    <row r="19" spans="3:17">
      <c r="C19" s="21">
        <v>2451</v>
      </c>
      <c r="D19" s="21">
        <v>2500</v>
      </c>
      <c r="E19" s="21">
        <v>345</v>
      </c>
      <c r="F19" s="21">
        <v>505</v>
      </c>
      <c r="G19" s="21">
        <v>665</v>
      </c>
      <c r="H19" s="21">
        <v>825</v>
      </c>
      <c r="I19" s="21">
        <v>1145</v>
      </c>
      <c r="K19" s="22" t="str">
        <f>IF(AND('Deducere personala - 2018'!$D$6&gt;='Deducerea personală'!C19,'Deducere personala - 2018'!$D$6&lt;='Deducerea personală'!D19),"x","")</f>
        <v>x</v>
      </c>
      <c r="M19" s="23" t="str">
        <f t="shared" si="0"/>
        <v/>
      </c>
      <c r="N19" s="23" t="str">
        <f t="shared" si="1"/>
        <v/>
      </c>
      <c r="O19" s="23">
        <f t="shared" si="2"/>
        <v>665</v>
      </c>
      <c r="P19" s="23" t="str">
        <f t="shared" si="3"/>
        <v/>
      </c>
      <c r="Q19" s="23" t="str">
        <f t="shared" si="4"/>
        <v/>
      </c>
    </row>
    <row r="20" spans="3:17">
      <c r="C20" s="21">
        <v>2501</v>
      </c>
      <c r="D20" s="21">
        <v>2550</v>
      </c>
      <c r="E20" s="21">
        <v>330</v>
      </c>
      <c r="F20" s="21">
        <v>490</v>
      </c>
      <c r="G20" s="21">
        <v>650</v>
      </c>
      <c r="H20" s="21">
        <v>810</v>
      </c>
      <c r="I20" s="21">
        <v>1130</v>
      </c>
      <c r="K20" s="22" t="str">
        <f>IF(AND('Deducere personala - 2018'!$D$6&gt;='Deducerea personală'!C20,'Deducere personala - 2018'!$D$6&lt;='Deducerea personală'!D20),"x","")</f>
        <v/>
      </c>
      <c r="M20" s="23" t="str">
        <f t="shared" si="0"/>
        <v/>
      </c>
      <c r="N20" s="23" t="str">
        <f t="shared" si="1"/>
        <v/>
      </c>
      <c r="O20" s="23" t="str">
        <f t="shared" si="2"/>
        <v/>
      </c>
      <c r="P20" s="23" t="str">
        <f t="shared" si="3"/>
        <v/>
      </c>
      <c r="Q20" s="23" t="str">
        <f t="shared" si="4"/>
        <v/>
      </c>
    </row>
    <row r="21" spans="3:17">
      <c r="C21" s="21">
        <v>2551</v>
      </c>
      <c r="D21" s="21">
        <v>2600</v>
      </c>
      <c r="E21" s="21">
        <v>315</v>
      </c>
      <c r="F21" s="21">
        <v>475</v>
      </c>
      <c r="G21" s="21">
        <v>635</v>
      </c>
      <c r="H21" s="21">
        <v>795</v>
      </c>
      <c r="I21" s="21">
        <v>1115</v>
      </c>
      <c r="K21" s="22" t="str">
        <f>IF(AND('Deducere personala - 2018'!$D$6&gt;='Deducerea personală'!C21,'Deducere personala - 2018'!$D$6&lt;='Deducerea personală'!D21),"x","")</f>
        <v/>
      </c>
      <c r="M21" s="23" t="str">
        <f t="shared" si="0"/>
        <v/>
      </c>
      <c r="N21" s="23" t="str">
        <f t="shared" si="1"/>
        <v/>
      </c>
      <c r="O21" s="23" t="str">
        <f t="shared" si="2"/>
        <v/>
      </c>
      <c r="P21" s="23" t="str">
        <f t="shared" si="3"/>
        <v/>
      </c>
      <c r="Q21" s="23" t="str">
        <f t="shared" si="4"/>
        <v/>
      </c>
    </row>
    <row r="22" spans="3:17">
      <c r="C22" s="21">
        <v>2601</v>
      </c>
      <c r="D22" s="21">
        <v>2650</v>
      </c>
      <c r="E22" s="21">
        <v>300</v>
      </c>
      <c r="F22" s="21">
        <v>460</v>
      </c>
      <c r="G22" s="21">
        <v>620</v>
      </c>
      <c r="H22" s="21">
        <v>780</v>
      </c>
      <c r="I22" s="21">
        <v>1100</v>
      </c>
      <c r="K22" s="22" t="str">
        <f>IF(AND('Deducere personala - 2018'!$D$6&gt;='Deducerea personală'!C22,'Deducere personala - 2018'!$D$6&lt;='Deducerea personală'!D22),"x","")</f>
        <v/>
      </c>
      <c r="M22" s="23" t="str">
        <f t="shared" si="0"/>
        <v/>
      </c>
      <c r="N22" s="23" t="str">
        <f t="shared" si="1"/>
        <v/>
      </c>
      <c r="O22" s="23" t="str">
        <f t="shared" si="2"/>
        <v/>
      </c>
      <c r="P22" s="23" t="str">
        <f t="shared" si="3"/>
        <v/>
      </c>
      <c r="Q22" s="23" t="str">
        <f t="shared" si="4"/>
        <v/>
      </c>
    </row>
    <row r="23" spans="3:17">
      <c r="C23" s="21">
        <v>2651</v>
      </c>
      <c r="D23" s="21">
        <v>2700</v>
      </c>
      <c r="E23" s="21">
        <v>285</v>
      </c>
      <c r="F23" s="21">
        <v>445</v>
      </c>
      <c r="G23" s="21">
        <v>605</v>
      </c>
      <c r="H23" s="21">
        <v>765</v>
      </c>
      <c r="I23" s="21">
        <v>1085</v>
      </c>
      <c r="K23" s="22" t="str">
        <f>IF(AND('Deducere personala - 2018'!$D$6&gt;='Deducerea personală'!C23,'Deducere personala - 2018'!$D$6&lt;='Deducerea personală'!D23),"x","")</f>
        <v/>
      </c>
      <c r="M23" s="23" t="str">
        <f t="shared" si="0"/>
        <v/>
      </c>
      <c r="N23" s="23" t="str">
        <f t="shared" si="1"/>
        <v/>
      </c>
      <c r="O23" s="23" t="str">
        <f t="shared" si="2"/>
        <v/>
      </c>
      <c r="P23" s="23" t="str">
        <f t="shared" si="3"/>
        <v/>
      </c>
      <c r="Q23" s="23" t="str">
        <f t="shared" si="4"/>
        <v/>
      </c>
    </row>
    <row r="24" spans="3:17">
      <c r="C24" s="21">
        <v>2701</v>
      </c>
      <c r="D24" s="21">
        <v>2750</v>
      </c>
      <c r="E24" s="21">
        <v>270</v>
      </c>
      <c r="F24" s="21">
        <v>430</v>
      </c>
      <c r="G24" s="21">
        <v>590</v>
      </c>
      <c r="H24" s="21">
        <v>750</v>
      </c>
      <c r="I24" s="21">
        <v>1070</v>
      </c>
      <c r="K24" s="22" t="str">
        <f>IF(AND('Deducere personala - 2018'!$D$6&gt;='Deducerea personală'!C24,'Deducere personala - 2018'!$D$6&lt;='Deducerea personală'!D24),"x","")</f>
        <v/>
      </c>
      <c r="M24" s="23" t="str">
        <f t="shared" si="0"/>
        <v/>
      </c>
      <c r="N24" s="23" t="str">
        <f t="shared" si="1"/>
        <v/>
      </c>
      <c r="O24" s="23" t="str">
        <f t="shared" si="2"/>
        <v/>
      </c>
      <c r="P24" s="23" t="str">
        <f t="shared" si="3"/>
        <v/>
      </c>
      <c r="Q24" s="23" t="str">
        <f t="shared" si="4"/>
        <v/>
      </c>
    </row>
    <row r="25" spans="3:17">
      <c r="C25" s="21">
        <v>2751</v>
      </c>
      <c r="D25" s="21">
        <v>2800</v>
      </c>
      <c r="E25" s="21">
        <v>255</v>
      </c>
      <c r="F25" s="21">
        <v>415</v>
      </c>
      <c r="G25" s="21">
        <v>575</v>
      </c>
      <c r="H25" s="21">
        <v>735</v>
      </c>
      <c r="I25" s="21">
        <v>1055</v>
      </c>
      <c r="K25" s="22" t="str">
        <f>IF(AND('Deducere personala - 2018'!$D$6&gt;='Deducerea personală'!C25,'Deducere personala - 2018'!$D$6&lt;='Deducerea personală'!D25),"x","")</f>
        <v/>
      </c>
      <c r="M25" s="23" t="str">
        <f t="shared" si="0"/>
        <v/>
      </c>
      <c r="N25" s="23" t="str">
        <f t="shared" si="1"/>
        <v/>
      </c>
      <c r="O25" s="23" t="str">
        <f t="shared" si="2"/>
        <v/>
      </c>
      <c r="P25" s="23" t="str">
        <f t="shared" si="3"/>
        <v/>
      </c>
      <c r="Q25" s="23" t="str">
        <f t="shared" si="4"/>
        <v/>
      </c>
    </row>
    <row r="26" spans="3:17">
      <c r="C26" s="21">
        <v>2801</v>
      </c>
      <c r="D26" s="21">
        <v>2850</v>
      </c>
      <c r="E26" s="21">
        <v>240</v>
      </c>
      <c r="F26" s="21">
        <v>400</v>
      </c>
      <c r="G26" s="21">
        <v>560</v>
      </c>
      <c r="H26" s="21">
        <v>720</v>
      </c>
      <c r="I26" s="21">
        <v>1040</v>
      </c>
      <c r="K26" s="22" t="str">
        <f>IF(AND('Deducere personala - 2018'!$D$6&gt;='Deducerea personală'!C26,'Deducere personala - 2018'!$D$6&lt;='Deducerea personală'!D26),"x","")</f>
        <v/>
      </c>
      <c r="M26" s="23" t="str">
        <f>IF(AND(K26="x",$E$7=$M$7),E26,"")</f>
        <v/>
      </c>
      <c r="N26" s="23" t="str">
        <f>IF(AND(K26="x",$F$7=$N$7),F26,"")</f>
        <v/>
      </c>
      <c r="O26" s="23" t="str">
        <f>IF(AND(K26="x",$G$7=$O$7),G26,"")</f>
        <v/>
      </c>
      <c r="P26" s="23" t="str">
        <f>IF(AND(K26="x",$H$7=$P$7),H26,"")</f>
        <v/>
      </c>
      <c r="Q26" s="23" t="str">
        <f>IF(AND(K26="x",$I$7=$Q$7),I26,"")</f>
        <v/>
      </c>
    </row>
    <row r="27" spans="3:17">
      <c r="C27" s="21">
        <v>2851</v>
      </c>
      <c r="D27" s="21">
        <v>2900</v>
      </c>
      <c r="E27" s="21">
        <v>225</v>
      </c>
      <c r="F27" s="21">
        <v>385</v>
      </c>
      <c r="G27" s="21">
        <v>545</v>
      </c>
      <c r="H27" s="21">
        <v>705</v>
      </c>
      <c r="I27" s="21">
        <v>1025</v>
      </c>
      <c r="K27" s="22" t="str">
        <f>IF(AND('Deducere personala - 2018'!$D$6&gt;='Deducerea personală'!C27,'Deducere personala - 2018'!$D$6&lt;='Deducerea personală'!D27),"x","")</f>
        <v/>
      </c>
      <c r="M27" s="23" t="str">
        <f t="shared" ref="M27:M42" si="5">IF(AND(K27="x",$E$7=$M$7),E27,"")</f>
        <v/>
      </c>
      <c r="N27" s="23" t="str">
        <f t="shared" ref="N27:N42" si="6">IF(AND(K27="x",$F$7=$N$7),F27,"")</f>
        <v/>
      </c>
      <c r="O27" s="23" t="str">
        <f t="shared" ref="O27:O42" si="7">IF(AND(K27="x",$G$7=$O$7),G27,"")</f>
        <v/>
      </c>
      <c r="P27" s="23" t="str">
        <f t="shared" ref="P27:P42" si="8">IF(AND(K27="x",$H$7=$P$7),H27,"")</f>
        <v/>
      </c>
      <c r="Q27" s="23" t="str">
        <f t="shared" ref="Q27:Q42" si="9">IF(AND(K27="x",$I$7=$Q$7),I27,"")</f>
        <v/>
      </c>
    </row>
    <row r="28" spans="3:17">
      <c r="C28" s="21">
        <v>2901</v>
      </c>
      <c r="D28" s="21">
        <v>2950</v>
      </c>
      <c r="E28" s="21">
        <v>210</v>
      </c>
      <c r="F28" s="21">
        <v>370</v>
      </c>
      <c r="G28" s="21">
        <v>530</v>
      </c>
      <c r="H28" s="21">
        <v>690</v>
      </c>
      <c r="I28" s="21">
        <v>1010</v>
      </c>
      <c r="K28" s="22" t="str">
        <f>IF(AND('Deducere personala - 2018'!$D$6&gt;='Deducerea personală'!C28,'Deducere personala - 2018'!$D$6&lt;='Deducerea personală'!D28),"x","")</f>
        <v/>
      </c>
      <c r="M28" s="23" t="str">
        <f t="shared" si="5"/>
        <v/>
      </c>
      <c r="N28" s="23" t="str">
        <f t="shared" si="6"/>
        <v/>
      </c>
      <c r="O28" s="23" t="str">
        <f t="shared" si="7"/>
        <v/>
      </c>
      <c r="P28" s="23" t="str">
        <f t="shared" si="8"/>
        <v/>
      </c>
      <c r="Q28" s="23" t="str">
        <f t="shared" si="9"/>
        <v/>
      </c>
    </row>
    <row r="29" spans="3:17">
      <c r="C29" s="21">
        <v>2951</v>
      </c>
      <c r="D29" s="21">
        <v>3000</v>
      </c>
      <c r="E29" s="21">
        <v>195</v>
      </c>
      <c r="F29" s="21">
        <v>355</v>
      </c>
      <c r="G29" s="21">
        <v>515</v>
      </c>
      <c r="H29" s="21">
        <v>675</v>
      </c>
      <c r="I29" s="21">
        <v>995</v>
      </c>
      <c r="K29" s="22" t="str">
        <f>IF(AND('Deducere personala - 2018'!$D$6&gt;='Deducerea personală'!C29,'Deducere personala - 2018'!$D$6&lt;='Deducerea personală'!D29),"x","")</f>
        <v/>
      </c>
      <c r="M29" s="23" t="str">
        <f t="shared" si="5"/>
        <v/>
      </c>
      <c r="N29" s="23" t="str">
        <f t="shared" si="6"/>
        <v/>
      </c>
      <c r="O29" s="23" t="str">
        <f t="shared" si="7"/>
        <v/>
      </c>
      <c r="P29" s="23" t="str">
        <f t="shared" si="8"/>
        <v/>
      </c>
      <c r="Q29" s="23" t="str">
        <f t="shared" si="9"/>
        <v/>
      </c>
    </row>
    <row r="30" spans="3:17">
      <c r="C30" s="21">
        <v>3001</v>
      </c>
      <c r="D30" s="21">
        <v>3050</v>
      </c>
      <c r="E30" s="21">
        <v>180</v>
      </c>
      <c r="F30" s="21">
        <v>340</v>
      </c>
      <c r="G30" s="21">
        <v>500</v>
      </c>
      <c r="H30" s="21">
        <v>660</v>
      </c>
      <c r="I30" s="21">
        <v>980</v>
      </c>
      <c r="K30" s="22" t="str">
        <f>IF(AND('Deducere personala - 2018'!$D$6&gt;='Deducerea personală'!C30,'Deducere personala - 2018'!$D$6&lt;='Deducerea personală'!D30),"x","")</f>
        <v/>
      </c>
      <c r="M30" s="23" t="str">
        <f t="shared" si="5"/>
        <v/>
      </c>
      <c r="N30" s="23" t="str">
        <f t="shared" si="6"/>
        <v/>
      </c>
      <c r="O30" s="23" t="str">
        <f t="shared" si="7"/>
        <v/>
      </c>
      <c r="P30" s="23" t="str">
        <f t="shared" si="8"/>
        <v/>
      </c>
      <c r="Q30" s="23" t="str">
        <f t="shared" si="9"/>
        <v/>
      </c>
    </row>
    <row r="31" spans="3:17">
      <c r="C31" s="21">
        <v>3051</v>
      </c>
      <c r="D31" s="21">
        <v>3100</v>
      </c>
      <c r="E31" s="21">
        <v>165</v>
      </c>
      <c r="F31" s="21">
        <v>325</v>
      </c>
      <c r="G31" s="21">
        <v>485</v>
      </c>
      <c r="H31" s="21">
        <v>645</v>
      </c>
      <c r="I31" s="21">
        <v>965</v>
      </c>
      <c r="K31" s="22" t="str">
        <f>IF(AND('Deducere personala - 2018'!$D$6&gt;='Deducerea personală'!C31,'Deducere personala - 2018'!$D$6&lt;='Deducerea personală'!D31),"x","")</f>
        <v/>
      </c>
      <c r="M31" s="23" t="str">
        <f t="shared" si="5"/>
        <v/>
      </c>
      <c r="N31" s="23" t="str">
        <f t="shared" si="6"/>
        <v/>
      </c>
      <c r="O31" s="23" t="str">
        <f t="shared" si="7"/>
        <v/>
      </c>
      <c r="P31" s="23" t="str">
        <f t="shared" si="8"/>
        <v/>
      </c>
      <c r="Q31" s="23" t="str">
        <f t="shared" si="9"/>
        <v/>
      </c>
    </row>
    <row r="32" spans="3:17">
      <c r="C32" s="21">
        <v>3101</v>
      </c>
      <c r="D32" s="21">
        <v>3150</v>
      </c>
      <c r="E32" s="21">
        <v>150</v>
      </c>
      <c r="F32" s="21">
        <v>310</v>
      </c>
      <c r="G32" s="21">
        <v>470</v>
      </c>
      <c r="H32" s="21">
        <v>630</v>
      </c>
      <c r="I32" s="21">
        <v>950</v>
      </c>
      <c r="K32" s="22" t="str">
        <f>IF(AND('Deducere personala - 2018'!$D$6&gt;='Deducerea personală'!C32,'Deducere personala - 2018'!$D$6&lt;='Deducerea personală'!D32),"x","")</f>
        <v/>
      </c>
      <c r="M32" s="23" t="str">
        <f t="shared" si="5"/>
        <v/>
      </c>
      <c r="N32" s="23" t="str">
        <f t="shared" si="6"/>
        <v/>
      </c>
      <c r="O32" s="23" t="str">
        <f t="shared" si="7"/>
        <v/>
      </c>
      <c r="P32" s="23" t="str">
        <f t="shared" si="8"/>
        <v/>
      </c>
      <c r="Q32" s="23" t="str">
        <f t="shared" si="9"/>
        <v/>
      </c>
    </row>
    <row r="33" spans="3:17">
      <c r="C33" s="21">
        <v>3151</v>
      </c>
      <c r="D33" s="21">
        <v>3200</v>
      </c>
      <c r="E33" s="21">
        <v>135</v>
      </c>
      <c r="F33" s="21">
        <v>295</v>
      </c>
      <c r="G33" s="21">
        <v>455</v>
      </c>
      <c r="H33" s="21">
        <v>615</v>
      </c>
      <c r="I33" s="21">
        <v>935</v>
      </c>
      <c r="K33" s="22" t="str">
        <f>IF(AND('Deducere personala - 2018'!$D$6&gt;='Deducerea personală'!C33,'Deducere personala - 2018'!$D$6&lt;='Deducerea personală'!D33),"x","")</f>
        <v/>
      </c>
      <c r="M33" s="23" t="str">
        <f t="shared" si="5"/>
        <v/>
      </c>
      <c r="N33" s="23" t="str">
        <f t="shared" si="6"/>
        <v/>
      </c>
      <c r="O33" s="23" t="str">
        <f t="shared" si="7"/>
        <v/>
      </c>
      <c r="P33" s="23" t="str">
        <f t="shared" si="8"/>
        <v/>
      </c>
      <c r="Q33" s="23" t="str">
        <f t="shared" si="9"/>
        <v/>
      </c>
    </row>
    <row r="34" spans="3:17">
      <c r="C34" s="21">
        <v>3201</v>
      </c>
      <c r="D34" s="21">
        <v>3250</v>
      </c>
      <c r="E34" s="21">
        <v>120</v>
      </c>
      <c r="F34" s="21">
        <v>280</v>
      </c>
      <c r="G34" s="21">
        <v>440</v>
      </c>
      <c r="H34" s="21">
        <v>600</v>
      </c>
      <c r="I34" s="21">
        <v>920</v>
      </c>
      <c r="K34" s="22" t="str">
        <f>IF(AND('Deducere personala - 2018'!$D$6&gt;='Deducerea personală'!C34,'Deducere personala - 2018'!$D$6&lt;='Deducerea personală'!D34),"x","")</f>
        <v/>
      </c>
      <c r="M34" s="23" t="str">
        <f t="shared" si="5"/>
        <v/>
      </c>
      <c r="N34" s="23" t="str">
        <f t="shared" si="6"/>
        <v/>
      </c>
      <c r="O34" s="23" t="str">
        <f t="shared" si="7"/>
        <v/>
      </c>
      <c r="P34" s="23" t="str">
        <f t="shared" si="8"/>
        <v/>
      </c>
      <c r="Q34" s="23" t="str">
        <f t="shared" si="9"/>
        <v/>
      </c>
    </row>
    <row r="35" spans="3:17">
      <c r="C35" s="21">
        <v>3251</v>
      </c>
      <c r="D35" s="21">
        <v>3300</v>
      </c>
      <c r="E35" s="21">
        <v>105</v>
      </c>
      <c r="F35" s="21">
        <v>265</v>
      </c>
      <c r="G35" s="21">
        <v>425</v>
      </c>
      <c r="H35" s="21">
        <v>585</v>
      </c>
      <c r="I35" s="21">
        <v>905</v>
      </c>
      <c r="K35" s="22" t="str">
        <f>IF(AND('Deducere personala - 2018'!$D$6&gt;='Deducerea personală'!C35,'Deducere personala - 2018'!$D$6&lt;='Deducerea personală'!D35),"x","")</f>
        <v/>
      </c>
      <c r="M35" s="23" t="str">
        <f t="shared" si="5"/>
        <v/>
      </c>
      <c r="N35" s="23" t="str">
        <f t="shared" si="6"/>
        <v/>
      </c>
      <c r="O35" s="23" t="str">
        <f t="shared" si="7"/>
        <v/>
      </c>
      <c r="P35" s="23" t="str">
        <f t="shared" si="8"/>
        <v/>
      </c>
      <c r="Q35" s="23" t="str">
        <f t="shared" si="9"/>
        <v/>
      </c>
    </row>
    <row r="36" spans="3:17">
      <c r="C36" s="21">
        <v>3301</v>
      </c>
      <c r="D36" s="21">
        <v>3350</v>
      </c>
      <c r="E36" s="21">
        <v>90</v>
      </c>
      <c r="F36" s="21">
        <v>250</v>
      </c>
      <c r="G36" s="21">
        <v>410</v>
      </c>
      <c r="H36" s="21">
        <v>570</v>
      </c>
      <c r="I36" s="21">
        <v>890</v>
      </c>
      <c r="K36" s="22" t="str">
        <f>IF(AND('Deducere personala - 2018'!$D$6&gt;='Deducerea personală'!C36,'Deducere personala - 2018'!$D$6&lt;='Deducerea personală'!D36),"x","")</f>
        <v/>
      </c>
      <c r="M36" s="23" t="str">
        <f t="shared" si="5"/>
        <v/>
      </c>
      <c r="N36" s="23" t="str">
        <f t="shared" si="6"/>
        <v/>
      </c>
      <c r="O36" s="23" t="str">
        <f t="shared" si="7"/>
        <v/>
      </c>
      <c r="P36" s="23" t="str">
        <f t="shared" si="8"/>
        <v/>
      </c>
      <c r="Q36" s="23" t="str">
        <f t="shared" si="9"/>
        <v/>
      </c>
    </row>
    <row r="37" spans="3:17">
      <c r="C37" s="21">
        <v>3351</v>
      </c>
      <c r="D37" s="21">
        <v>3400</v>
      </c>
      <c r="E37" s="21">
        <v>75</v>
      </c>
      <c r="F37" s="21">
        <v>235</v>
      </c>
      <c r="G37" s="21">
        <v>395</v>
      </c>
      <c r="H37" s="21">
        <v>555</v>
      </c>
      <c r="I37" s="21">
        <v>875</v>
      </c>
      <c r="K37" s="22" t="str">
        <f>IF(AND('Deducere personala - 2018'!$D$6&gt;='Deducerea personală'!C37,'Deducere personala - 2018'!$D$6&lt;='Deducerea personală'!D37),"x","")</f>
        <v/>
      </c>
      <c r="M37" s="23" t="str">
        <f t="shared" si="5"/>
        <v/>
      </c>
      <c r="N37" s="23" t="str">
        <f t="shared" si="6"/>
        <v/>
      </c>
      <c r="O37" s="23" t="str">
        <f t="shared" si="7"/>
        <v/>
      </c>
      <c r="P37" s="23" t="str">
        <f t="shared" si="8"/>
        <v/>
      </c>
      <c r="Q37" s="23" t="str">
        <f t="shared" si="9"/>
        <v/>
      </c>
    </row>
    <row r="38" spans="3:17">
      <c r="C38" s="21">
        <v>3401</v>
      </c>
      <c r="D38" s="21">
        <v>3450</v>
      </c>
      <c r="E38" s="21">
        <v>60</v>
      </c>
      <c r="F38" s="21">
        <v>220</v>
      </c>
      <c r="G38" s="21">
        <v>380</v>
      </c>
      <c r="H38" s="21">
        <v>540</v>
      </c>
      <c r="I38" s="21">
        <v>860</v>
      </c>
      <c r="K38" s="22" t="str">
        <f>IF(AND('Deducere personala - 2018'!$D$6&gt;='Deducerea personală'!C38,'Deducere personala - 2018'!$D$6&lt;='Deducerea personală'!D38),"x","")</f>
        <v/>
      </c>
      <c r="M38" s="23" t="str">
        <f t="shared" si="5"/>
        <v/>
      </c>
      <c r="N38" s="23" t="str">
        <f t="shared" si="6"/>
        <v/>
      </c>
      <c r="O38" s="23" t="str">
        <f t="shared" si="7"/>
        <v/>
      </c>
      <c r="P38" s="23" t="str">
        <f t="shared" si="8"/>
        <v/>
      </c>
      <c r="Q38" s="23" t="str">
        <f t="shared" si="9"/>
        <v/>
      </c>
    </row>
    <row r="39" spans="3:17">
      <c r="C39" s="21">
        <v>3451</v>
      </c>
      <c r="D39" s="21">
        <v>3500</v>
      </c>
      <c r="E39" s="21">
        <v>45</v>
      </c>
      <c r="F39" s="21">
        <v>205</v>
      </c>
      <c r="G39" s="21">
        <v>365</v>
      </c>
      <c r="H39" s="21">
        <v>525</v>
      </c>
      <c r="I39" s="21">
        <v>845</v>
      </c>
      <c r="K39" s="22" t="str">
        <f>IF(AND('Deducere personala - 2018'!$D$6&gt;='Deducerea personală'!C39,'Deducere personala - 2018'!$D$6&lt;='Deducerea personală'!D39),"x","")</f>
        <v/>
      </c>
      <c r="M39" s="23" t="str">
        <f t="shared" si="5"/>
        <v/>
      </c>
      <c r="N39" s="23" t="str">
        <f t="shared" si="6"/>
        <v/>
      </c>
      <c r="O39" s="23" t="str">
        <f t="shared" si="7"/>
        <v/>
      </c>
      <c r="P39" s="23" t="str">
        <f t="shared" si="8"/>
        <v/>
      </c>
      <c r="Q39" s="23" t="str">
        <f t="shared" si="9"/>
        <v/>
      </c>
    </row>
    <row r="40" spans="3:17">
      <c r="C40" s="21">
        <v>3501</v>
      </c>
      <c r="D40" s="21">
        <v>3550</v>
      </c>
      <c r="E40" s="21">
        <v>30</v>
      </c>
      <c r="F40" s="21">
        <v>190</v>
      </c>
      <c r="G40" s="21">
        <v>350</v>
      </c>
      <c r="H40" s="21">
        <v>510</v>
      </c>
      <c r="I40" s="21">
        <v>830</v>
      </c>
      <c r="K40" s="22" t="str">
        <f>IF(AND('Deducere personala - 2018'!$D$6&gt;='Deducerea personală'!C40,'Deducere personala - 2018'!$D$6&lt;='Deducerea personală'!D40),"x","")</f>
        <v/>
      </c>
      <c r="M40" s="23" t="str">
        <f t="shared" si="5"/>
        <v/>
      </c>
      <c r="N40" s="23" t="str">
        <f t="shared" si="6"/>
        <v/>
      </c>
      <c r="O40" s="23" t="str">
        <f t="shared" si="7"/>
        <v/>
      </c>
      <c r="P40" s="23" t="str">
        <f t="shared" si="8"/>
        <v/>
      </c>
      <c r="Q40" s="23" t="str">
        <f t="shared" si="9"/>
        <v/>
      </c>
    </row>
    <row r="41" spans="3:17">
      <c r="C41" s="21">
        <v>3551</v>
      </c>
      <c r="D41" s="21">
        <v>3600</v>
      </c>
      <c r="E41" s="21">
        <v>15</v>
      </c>
      <c r="F41" s="21">
        <v>175</v>
      </c>
      <c r="G41" s="21">
        <v>335</v>
      </c>
      <c r="H41" s="21">
        <v>495</v>
      </c>
      <c r="I41" s="21">
        <v>815</v>
      </c>
      <c r="K41" s="22" t="str">
        <f>IF(AND('Deducere personala - 2018'!$D$6&gt;='Deducerea personală'!C41,'Deducere personala - 2018'!$D$6&lt;='Deducerea personală'!D41),"x","")</f>
        <v/>
      </c>
      <c r="M41" s="23" t="str">
        <f t="shared" si="5"/>
        <v/>
      </c>
      <c r="N41" s="23" t="str">
        <f t="shared" si="6"/>
        <v/>
      </c>
      <c r="O41" s="23" t="str">
        <f t="shared" si="7"/>
        <v/>
      </c>
      <c r="P41" s="23" t="str">
        <f t="shared" si="8"/>
        <v/>
      </c>
      <c r="Q41" s="23" t="str">
        <f t="shared" si="9"/>
        <v/>
      </c>
    </row>
    <row r="42" spans="3:17">
      <c r="C42" s="21">
        <v>3601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22" t="str">
        <f>IF('Deducere personala - 2018'!$D$6&gt;='Deducerea personală'!C42,"x","")</f>
        <v/>
      </c>
      <c r="M42" s="23" t="str">
        <f t="shared" si="5"/>
        <v/>
      </c>
      <c r="N42" s="23" t="str">
        <f t="shared" si="6"/>
        <v/>
      </c>
      <c r="O42" s="23" t="str">
        <f t="shared" si="7"/>
        <v/>
      </c>
      <c r="P42" s="23" t="str">
        <f t="shared" si="8"/>
        <v/>
      </c>
      <c r="Q42" s="23" t="str">
        <f t="shared" si="9"/>
        <v/>
      </c>
    </row>
    <row r="43" spans="3:17">
      <c r="M43" s="24">
        <f>SUM(M8:Q42)</f>
        <v>665</v>
      </c>
      <c r="N43" s="25"/>
      <c r="O43" s="25"/>
      <c r="P43" s="25"/>
      <c r="Q43" s="26"/>
    </row>
  </sheetData>
  <sheetProtection password="B93F" sheet="1" objects="1" scenarios="1"/>
  <mergeCells count="7">
    <mergeCell ref="C3:I3"/>
    <mergeCell ref="K6:K7"/>
    <mergeCell ref="M6:Q6"/>
    <mergeCell ref="M43:Q43"/>
    <mergeCell ref="C6:D6"/>
    <mergeCell ref="E6:I6"/>
    <mergeCell ref="C7:D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Deducere personala - 2018</vt:lpstr>
      <vt:lpstr>Deducerea personală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</dc:creator>
  <cp:lastModifiedBy>catalin</cp:lastModifiedBy>
  <dcterms:created xsi:type="dcterms:W3CDTF">2017-10-30T08:27:57Z</dcterms:created>
  <dcterms:modified xsi:type="dcterms:W3CDTF">2017-11-21T08:41:42Z</dcterms:modified>
</cp:coreProperties>
</file>