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desk 2018\cursuri\"/>
    </mc:Choice>
  </mc:AlternateContent>
  <bookViews>
    <workbookView xWindow="0" yWindow="0" windowWidth="28800" windowHeight="12330"/>
  </bookViews>
  <sheets>
    <sheet name="comenzi ianuarie" sheetId="1" r:id="rId1"/>
    <sheet name="produse comenzi ianuarie" sheetId="2" r:id="rId2"/>
    <sheet name="lista produse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" i="1" l="1"/>
  <c r="J42" i="1"/>
  <c r="J43" i="1"/>
  <c r="J40" i="1"/>
  <c r="J41" i="1"/>
  <c r="J39" i="1"/>
  <c r="H7" i="1" l="1"/>
  <c r="K40" i="1"/>
  <c r="K41" i="1"/>
  <c r="K42" i="1"/>
  <c r="K43" i="1"/>
  <c r="K39" i="1"/>
  <c r="I34" i="1"/>
  <c r="I33" i="1"/>
  <c r="K33" i="1" s="1"/>
  <c r="J34" i="1"/>
  <c r="J33" i="1"/>
  <c r="J32" i="1"/>
  <c r="I32" i="1"/>
  <c r="J26" i="1"/>
  <c r="J27" i="1"/>
  <c r="J25" i="1"/>
  <c r="I26" i="1"/>
  <c r="I27" i="1"/>
  <c r="I12" i="1"/>
  <c r="I13" i="1"/>
  <c r="I14" i="1"/>
  <c r="I15" i="1"/>
  <c r="I16" i="1"/>
  <c r="I17" i="1"/>
  <c r="I18" i="1"/>
  <c r="K18" i="1" s="1"/>
  <c r="I19" i="1"/>
  <c r="I20" i="1"/>
  <c r="I21" i="1"/>
  <c r="I11" i="1"/>
  <c r="I25" i="1"/>
  <c r="J12" i="1"/>
  <c r="J13" i="1"/>
  <c r="J14" i="1"/>
  <c r="J15" i="1"/>
  <c r="J16" i="1"/>
  <c r="J17" i="1"/>
  <c r="J18" i="1"/>
  <c r="J19" i="1"/>
  <c r="J20" i="1"/>
  <c r="K20" i="1" s="1"/>
  <c r="J21" i="1"/>
  <c r="J11" i="1"/>
  <c r="I7" i="1"/>
  <c r="I3" i="1"/>
  <c r="J3" i="1" s="1"/>
  <c r="H47" i="1" l="1"/>
  <c r="I47" i="1" s="1"/>
  <c r="K27" i="1"/>
  <c r="K17" i="1"/>
  <c r="K16" i="1"/>
  <c r="K34" i="1"/>
  <c r="K32" i="1"/>
  <c r="K25" i="1"/>
  <c r="K26" i="1"/>
  <c r="K15" i="1"/>
  <c r="K21" i="1"/>
  <c r="K14" i="1"/>
  <c r="K13" i="1"/>
  <c r="K19" i="1"/>
  <c r="K12" i="1"/>
  <c r="K11" i="1"/>
  <c r="J7" i="1"/>
</calcChain>
</file>

<file path=xl/sharedStrings.xml><?xml version="1.0" encoding="utf-8"?>
<sst xmlns="http://schemas.openxmlformats.org/spreadsheetml/2006/main" count="241" uniqueCount="45">
  <si>
    <t>Numar comanda</t>
  </si>
  <si>
    <t>Ziua comenzii</t>
  </si>
  <si>
    <t>Valoarea comenzii</t>
  </si>
  <si>
    <t>Judetul</t>
  </si>
  <si>
    <t>Vanzator</t>
  </si>
  <si>
    <t>Produs</t>
  </si>
  <si>
    <t>Cod produs</t>
  </si>
  <si>
    <t>Nume produs</t>
  </si>
  <si>
    <t>Cod</t>
  </si>
  <si>
    <t>Cost</t>
  </si>
  <si>
    <t>Profit</t>
  </si>
  <si>
    <t>Cercei</t>
  </si>
  <si>
    <t>Inel</t>
  </si>
  <si>
    <t>Bratara</t>
  </si>
  <si>
    <t>Colier</t>
  </si>
  <si>
    <t>Brosa</t>
  </si>
  <si>
    <t>Cantitate</t>
  </si>
  <si>
    <t>Cost total</t>
  </si>
  <si>
    <t>Valcea</t>
  </si>
  <si>
    <t>Bucuresti</t>
  </si>
  <si>
    <t>Constanta</t>
  </si>
  <si>
    <t>Cluj</t>
  </si>
  <si>
    <t>Dolj</t>
  </si>
  <si>
    <t>Vrancea</t>
  </si>
  <si>
    <t>Gorj</t>
  </si>
  <si>
    <t>Bacau</t>
  </si>
  <si>
    <t>Covasna</t>
  </si>
  <si>
    <t>Alba</t>
  </si>
  <si>
    <t>Timis</t>
  </si>
  <si>
    <t>Popescu Ion</t>
  </si>
  <si>
    <t>Popa George</t>
  </si>
  <si>
    <t>Mihai Ana</t>
  </si>
  <si>
    <t>Numar facturi</t>
  </si>
  <si>
    <t>Valoarea totala</t>
  </si>
  <si>
    <t>Indicatori pentru intreaga luna</t>
  </si>
  <si>
    <t>Indicatori pentru interval</t>
  </si>
  <si>
    <t>Indicatori pe judete</t>
  </si>
  <si>
    <t>Indicatori pe vanzatori</t>
  </si>
  <si>
    <t xml:space="preserve">Indicatori pe vanzatori pentru judetul </t>
  </si>
  <si>
    <t>Valoarea medie a unei facturi</t>
  </si>
  <si>
    <t>Produse vandute</t>
  </si>
  <si>
    <t>Cantitate comandata</t>
  </si>
  <si>
    <t>Profitabilitate generata</t>
  </si>
  <si>
    <t>Rata de profitabilitate</t>
  </si>
  <si>
    <t>Ianuarie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</si>
</sst>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">
    <xf numFmtId="0" fontId="0" fillId="0" borderId="0" xfId="0"/>
    <xf numFmtId="16" fontId="0" fillId="0" borderId="0" xfId="0" applyNumberFormat="1"/>
    <xf numFmtId="164" fontId="0" fillId="0" borderId="0" xfId="1" applyNumberFormat="1" applyFont="1"/>
    <xf numFmtId="43" fontId="0" fillId="0" borderId="0" xfId="0" applyNumberFormat="1"/>
    <xf numFmtId="0" fontId="2" fillId="0" borderId="0" xfId="0" applyFont="1"/>
    <xf numFmtId="16" fontId="2" fillId="0" borderId="0" xfId="0" applyNumberFormat="1" applyFont="1"/>
    <xf numFmtId="0" fontId="3" fillId="0" borderId="0" xfId="0" applyFont="1"/>
    <xf numFmtId="9" fontId="0" fillId="0" borderId="0" xfId="2" applyFont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7"/>
  <sheetViews>
    <sheetView tabSelected="1" topLeftCell="A22" workbookViewId="0">
      <selection activeCell="J39" sqref="J39"/>
    </sheetView>
  </sheetViews>
  <sheetFormatPr defaultRowHeight="15" x14ac:dyDescent="0.25"/>
  <cols>
    <col min="1" max="1" width="17.7109375" customWidth="1"/>
    <col min="2" max="2" width="13.28515625" bestFit="1" customWidth="1"/>
    <col min="3" max="3" width="17.5703125" bestFit="1" customWidth="1"/>
    <col min="5" max="5" width="12.28515625" bestFit="1" customWidth="1"/>
    <col min="6" max="6" width="12.28515625" customWidth="1"/>
    <col min="8" max="8" width="25.28515625" customWidth="1"/>
    <col min="9" max="9" width="17.42578125" customWidth="1"/>
    <col min="10" max="10" width="15.7109375" customWidth="1"/>
    <col min="11" max="11" width="19.7109375" bestFit="1" customWidth="1"/>
    <col min="12" max="12" width="9.85546875" customWidth="1"/>
  </cols>
  <sheetData>
    <row r="1" spans="1:11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H1" s="4" t="s">
        <v>34</v>
      </c>
      <c r="I1" s="4" t="s">
        <v>44</v>
      </c>
    </row>
    <row r="2" spans="1:11" x14ac:dyDescent="0.25">
      <c r="A2">
        <v>568</v>
      </c>
      <c r="B2" s="1">
        <v>43103</v>
      </c>
      <c r="C2">
        <v>220</v>
      </c>
      <c r="D2" t="s">
        <v>18</v>
      </c>
      <c r="E2" t="s">
        <v>29</v>
      </c>
      <c r="H2" t="s">
        <v>32</v>
      </c>
      <c r="I2" t="s">
        <v>33</v>
      </c>
      <c r="J2" t="s">
        <v>39</v>
      </c>
    </row>
    <row r="3" spans="1:11" x14ac:dyDescent="0.25">
      <c r="A3">
        <v>569</v>
      </c>
      <c r="B3" s="1">
        <v>43103</v>
      </c>
      <c r="C3">
        <v>170</v>
      </c>
      <c r="D3" t="s">
        <v>25</v>
      </c>
      <c r="E3" t="s">
        <v>30</v>
      </c>
      <c r="H3">
        <f>COUNT(A:A)</f>
        <v>44</v>
      </c>
      <c r="I3" s="2">
        <f>SUM(C:C)</f>
        <v>13250</v>
      </c>
      <c r="J3" s="3">
        <f>I3/H3</f>
        <v>301.13636363636363</v>
      </c>
    </row>
    <row r="4" spans="1:11" x14ac:dyDescent="0.25">
      <c r="A4">
        <v>570</v>
      </c>
      <c r="B4" s="1">
        <v>43103</v>
      </c>
      <c r="C4">
        <v>385</v>
      </c>
      <c r="D4" t="s">
        <v>19</v>
      </c>
      <c r="E4" t="s">
        <v>31</v>
      </c>
    </row>
    <row r="5" spans="1:11" x14ac:dyDescent="0.25">
      <c r="A5">
        <v>571</v>
      </c>
      <c r="B5" s="1">
        <v>43104</v>
      </c>
      <c r="C5">
        <v>600</v>
      </c>
      <c r="D5" t="s">
        <v>19</v>
      </c>
      <c r="E5" t="s">
        <v>30</v>
      </c>
      <c r="H5" s="4" t="s">
        <v>35</v>
      </c>
      <c r="I5" s="5">
        <v>43101</v>
      </c>
      <c r="J5" s="5">
        <v>43115</v>
      </c>
    </row>
    <row r="6" spans="1:11" x14ac:dyDescent="0.25">
      <c r="A6">
        <v>572</v>
      </c>
      <c r="B6" s="1">
        <v>43104</v>
      </c>
      <c r="C6">
        <v>150</v>
      </c>
      <c r="D6" t="s">
        <v>21</v>
      </c>
      <c r="E6" t="s">
        <v>30</v>
      </c>
      <c r="H6" t="s">
        <v>32</v>
      </c>
      <c r="I6" t="s">
        <v>33</v>
      </c>
      <c r="J6" t="s">
        <v>39</v>
      </c>
    </row>
    <row r="7" spans="1:11" x14ac:dyDescent="0.25">
      <c r="A7">
        <v>573</v>
      </c>
      <c r="B7" s="1">
        <v>43104</v>
      </c>
      <c r="C7">
        <v>80</v>
      </c>
      <c r="D7" t="s">
        <v>22</v>
      </c>
      <c r="E7" t="s">
        <v>31</v>
      </c>
      <c r="H7">
        <f>COUNTIFS(B:B,"&gt;="&amp;I5,B:B,"&lt;="&amp;J5)</f>
        <v>21</v>
      </c>
      <c r="I7" s="2">
        <f>SUMIFS(C:C,B:B,"&gt;="&amp;I5,B:B,"&lt;="&amp;J5)</f>
        <v>6935</v>
      </c>
      <c r="J7" s="3">
        <f>I7/H7</f>
        <v>330.23809523809524</v>
      </c>
    </row>
    <row r="8" spans="1:11" x14ac:dyDescent="0.25">
      <c r="A8">
        <v>574</v>
      </c>
      <c r="B8" s="1">
        <v>43105</v>
      </c>
      <c r="C8">
        <v>350</v>
      </c>
      <c r="D8" t="s">
        <v>20</v>
      </c>
      <c r="E8" t="s">
        <v>31</v>
      </c>
    </row>
    <row r="9" spans="1:11" x14ac:dyDescent="0.25">
      <c r="A9">
        <v>575</v>
      </c>
      <c r="B9" s="1">
        <v>43106</v>
      </c>
      <c r="C9">
        <v>250</v>
      </c>
      <c r="D9" t="s">
        <v>20</v>
      </c>
      <c r="E9" t="s">
        <v>29</v>
      </c>
      <c r="H9" s="4" t="s">
        <v>36</v>
      </c>
    </row>
    <row r="10" spans="1:11" x14ac:dyDescent="0.25">
      <c r="A10">
        <v>576</v>
      </c>
      <c r="B10" s="1">
        <v>43107</v>
      </c>
      <c r="C10">
        <v>170</v>
      </c>
      <c r="D10" t="s">
        <v>21</v>
      </c>
      <c r="E10" t="s">
        <v>29</v>
      </c>
      <c r="I10" t="s">
        <v>32</v>
      </c>
      <c r="J10" t="s">
        <v>33</v>
      </c>
      <c r="K10" t="s">
        <v>39</v>
      </c>
    </row>
    <row r="11" spans="1:11" x14ac:dyDescent="0.25">
      <c r="A11">
        <v>577</v>
      </c>
      <c r="B11" s="1">
        <v>43107</v>
      </c>
      <c r="C11">
        <v>225</v>
      </c>
      <c r="D11" t="s">
        <v>22</v>
      </c>
      <c r="E11" t="s">
        <v>31</v>
      </c>
      <c r="H11" t="s">
        <v>18</v>
      </c>
      <c r="I11">
        <f t="shared" ref="I11:I21" si="0">COUNTIFS(D:D,H11)</f>
        <v>7</v>
      </c>
      <c r="J11" s="2">
        <f t="shared" ref="J11:J21" si="1">SUMIFS(C:C,D:D,H11)</f>
        <v>2240</v>
      </c>
      <c r="K11" s="3">
        <f>J11/I11</f>
        <v>320</v>
      </c>
    </row>
    <row r="12" spans="1:11" x14ac:dyDescent="0.25">
      <c r="A12">
        <v>578</v>
      </c>
      <c r="B12" s="1">
        <v>43109</v>
      </c>
      <c r="C12">
        <v>575</v>
      </c>
      <c r="D12" t="s">
        <v>23</v>
      </c>
      <c r="E12" t="s">
        <v>31</v>
      </c>
      <c r="H12" t="s">
        <v>25</v>
      </c>
      <c r="I12">
        <f t="shared" si="0"/>
        <v>7</v>
      </c>
      <c r="J12" s="2">
        <f t="shared" si="1"/>
        <v>2510</v>
      </c>
      <c r="K12" s="3">
        <f t="shared" ref="K12:K21" si="2">J12/I12</f>
        <v>358.57142857142856</v>
      </c>
    </row>
    <row r="13" spans="1:11" x14ac:dyDescent="0.25">
      <c r="A13">
        <v>579</v>
      </c>
      <c r="B13" s="1">
        <v>43110</v>
      </c>
      <c r="C13">
        <v>195</v>
      </c>
      <c r="D13" t="s">
        <v>24</v>
      </c>
      <c r="E13" t="s">
        <v>29</v>
      </c>
      <c r="H13" t="s">
        <v>19</v>
      </c>
      <c r="I13">
        <f t="shared" si="0"/>
        <v>3</v>
      </c>
      <c r="J13" s="2">
        <f t="shared" si="1"/>
        <v>1365</v>
      </c>
      <c r="K13" s="3">
        <f t="shared" si="2"/>
        <v>455</v>
      </c>
    </row>
    <row r="14" spans="1:11" x14ac:dyDescent="0.25">
      <c r="A14">
        <v>580</v>
      </c>
      <c r="B14" s="1">
        <v>43111</v>
      </c>
      <c r="C14">
        <v>400</v>
      </c>
      <c r="D14" t="s">
        <v>25</v>
      </c>
      <c r="E14" t="s">
        <v>31</v>
      </c>
      <c r="H14" t="s">
        <v>21</v>
      </c>
      <c r="I14">
        <f t="shared" si="0"/>
        <v>5</v>
      </c>
      <c r="J14" s="2">
        <f t="shared" si="1"/>
        <v>1030</v>
      </c>
      <c r="K14" s="3">
        <f t="shared" si="2"/>
        <v>206</v>
      </c>
    </row>
    <row r="15" spans="1:11" x14ac:dyDescent="0.25">
      <c r="A15">
        <v>581</v>
      </c>
      <c r="B15" s="1">
        <v>43111</v>
      </c>
      <c r="C15">
        <v>850</v>
      </c>
      <c r="D15" t="s">
        <v>25</v>
      </c>
      <c r="E15" t="s">
        <v>29</v>
      </c>
      <c r="H15" t="s">
        <v>22</v>
      </c>
      <c r="I15">
        <f t="shared" si="0"/>
        <v>5</v>
      </c>
      <c r="J15" s="2">
        <f t="shared" si="1"/>
        <v>1210</v>
      </c>
      <c r="K15" s="3">
        <f t="shared" si="2"/>
        <v>242</v>
      </c>
    </row>
    <row r="16" spans="1:11" x14ac:dyDescent="0.25">
      <c r="A16">
        <v>582</v>
      </c>
      <c r="B16" s="1">
        <v>43111</v>
      </c>
      <c r="C16">
        <v>225</v>
      </c>
      <c r="D16" t="s">
        <v>26</v>
      </c>
      <c r="E16" t="s">
        <v>31</v>
      </c>
      <c r="H16" t="s">
        <v>20</v>
      </c>
      <c r="I16">
        <f t="shared" si="0"/>
        <v>3</v>
      </c>
      <c r="J16" s="2">
        <f t="shared" si="1"/>
        <v>770</v>
      </c>
      <c r="K16" s="3">
        <f t="shared" si="2"/>
        <v>256.66666666666669</v>
      </c>
    </row>
    <row r="17" spans="1:11" x14ac:dyDescent="0.25">
      <c r="A17">
        <v>583</v>
      </c>
      <c r="B17" s="1">
        <v>43112</v>
      </c>
      <c r="C17">
        <v>305</v>
      </c>
      <c r="D17" t="s">
        <v>26</v>
      </c>
      <c r="E17" t="s">
        <v>30</v>
      </c>
      <c r="H17" t="s">
        <v>23</v>
      </c>
      <c r="I17">
        <f t="shared" si="0"/>
        <v>2</v>
      </c>
      <c r="J17" s="2">
        <f t="shared" si="1"/>
        <v>865</v>
      </c>
      <c r="K17" s="3">
        <f t="shared" si="2"/>
        <v>432.5</v>
      </c>
    </row>
    <row r="18" spans="1:11" x14ac:dyDescent="0.25">
      <c r="A18">
        <v>584</v>
      </c>
      <c r="B18" s="1">
        <v>43113</v>
      </c>
      <c r="C18">
        <v>410</v>
      </c>
      <c r="D18" t="s">
        <v>27</v>
      </c>
      <c r="E18" t="s">
        <v>30</v>
      </c>
      <c r="H18" t="s">
        <v>24</v>
      </c>
      <c r="I18">
        <f t="shared" si="0"/>
        <v>4</v>
      </c>
      <c r="J18" s="2">
        <f t="shared" si="1"/>
        <v>1215</v>
      </c>
      <c r="K18" s="3">
        <f t="shared" si="2"/>
        <v>303.75</v>
      </c>
    </row>
    <row r="19" spans="1:11" x14ac:dyDescent="0.25">
      <c r="A19">
        <v>585</v>
      </c>
      <c r="B19" s="1">
        <v>43114</v>
      </c>
      <c r="C19">
        <v>400</v>
      </c>
      <c r="D19" t="s">
        <v>18</v>
      </c>
      <c r="E19" t="s">
        <v>29</v>
      </c>
      <c r="H19" t="s">
        <v>26</v>
      </c>
      <c r="I19">
        <f t="shared" si="0"/>
        <v>4</v>
      </c>
      <c r="J19" s="2">
        <f t="shared" si="1"/>
        <v>880</v>
      </c>
      <c r="K19" s="3">
        <f t="shared" si="2"/>
        <v>220</v>
      </c>
    </row>
    <row r="20" spans="1:11" x14ac:dyDescent="0.25">
      <c r="A20">
        <v>586</v>
      </c>
      <c r="B20" s="1">
        <v>43114</v>
      </c>
      <c r="C20">
        <v>225</v>
      </c>
      <c r="D20" t="s">
        <v>28</v>
      </c>
      <c r="E20" t="s">
        <v>29</v>
      </c>
      <c r="H20" t="s">
        <v>27</v>
      </c>
      <c r="I20">
        <f t="shared" si="0"/>
        <v>2</v>
      </c>
      <c r="J20" s="2">
        <f t="shared" si="1"/>
        <v>760</v>
      </c>
      <c r="K20" s="3">
        <f t="shared" si="2"/>
        <v>380</v>
      </c>
    </row>
    <row r="21" spans="1:11" x14ac:dyDescent="0.25">
      <c r="A21">
        <v>587</v>
      </c>
      <c r="B21" s="1">
        <v>43115</v>
      </c>
      <c r="C21">
        <v>400</v>
      </c>
      <c r="D21" t="s">
        <v>18</v>
      </c>
      <c r="E21" t="s">
        <v>30</v>
      </c>
      <c r="H21" t="s">
        <v>28</v>
      </c>
      <c r="I21">
        <f t="shared" si="0"/>
        <v>2</v>
      </c>
      <c r="J21" s="2">
        <f t="shared" si="1"/>
        <v>405</v>
      </c>
      <c r="K21" s="3">
        <f t="shared" si="2"/>
        <v>202.5</v>
      </c>
    </row>
    <row r="22" spans="1:11" x14ac:dyDescent="0.25">
      <c r="A22">
        <v>588</v>
      </c>
      <c r="B22" s="1">
        <v>43115</v>
      </c>
      <c r="C22">
        <v>350</v>
      </c>
      <c r="D22" t="s">
        <v>18</v>
      </c>
      <c r="E22" t="s">
        <v>29</v>
      </c>
    </row>
    <row r="23" spans="1:11" x14ac:dyDescent="0.25">
      <c r="A23">
        <v>589</v>
      </c>
      <c r="B23" s="1">
        <v>43116</v>
      </c>
      <c r="C23">
        <v>350</v>
      </c>
      <c r="D23" t="s">
        <v>18</v>
      </c>
      <c r="E23" t="s">
        <v>31</v>
      </c>
      <c r="H23" s="4" t="s">
        <v>37</v>
      </c>
    </row>
    <row r="24" spans="1:11" x14ac:dyDescent="0.25">
      <c r="A24">
        <v>590</v>
      </c>
      <c r="B24" s="1">
        <v>43116</v>
      </c>
      <c r="C24">
        <v>325</v>
      </c>
      <c r="D24" t="s">
        <v>18</v>
      </c>
      <c r="E24" t="s">
        <v>31</v>
      </c>
      <c r="I24" t="s">
        <v>32</v>
      </c>
      <c r="J24" t="s">
        <v>33</v>
      </c>
      <c r="K24" t="s">
        <v>39</v>
      </c>
    </row>
    <row r="25" spans="1:11" x14ac:dyDescent="0.25">
      <c r="A25">
        <v>591</v>
      </c>
      <c r="B25" s="1">
        <v>43118</v>
      </c>
      <c r="C25">
        <v>410</v>
      </c>
      <c r="D25" t="s">
        <v>25</v>
      </c>
      <c r="E25" t="s">
        <v>29</v>
      </c>
      <c r="H25" t="s">
        <v>29</v>
      </c>
      <c r="I25">
        <f>COUNTIFS(E:E,H25)</f>
        <v>19</v>
      </c>
      <c r="J25" s="2">
        <f>SUMIFS(C:C,E:E,H25)</f>
        <v>5935</v>
      </c>
      <c r="K25" s="3">
        <f>J25/I25</f>
        <v>312.36842105263156</v>
      </c>
    </row>
    <row r="26" spans="1:11" x14ac:dyDescent="0.25">
      <c r="A26">
        <v>592</v>
      </c>
      <c r="B26" s="1">
        <v>43119</v>
      </c>
      <c r="C26">
        <v>225</v>
      </c>
      <c r="D26" t="s">
        <v>22</v>
      </c>
      <c r="E26" t="s">
        <v>31</v>
      </c>
      <c r="H26" t="s">
        <v>30</v>
      </c>
      <c r="I26">
        <f>COUNTIFS(E:E,H26)</f>
        <v>11</v>
      </c>
      <c r="J26" s="2">
        <f>SUMIFS(C:C,E:E,H26)</f>
        <v>3360</v>
      </c>
      <c r="K26" s="3">
        <f t="shared" ref="K26:K27" si="3">J26/I26</f>
        <v>305.45454545454544</v>
      </c>
    </row>
    <row r="27" spans="1:11" x14ac:dyDescent="0.25">
      <c r="A27">
        <v>593</v>
      </c>
      <c r="B27" s="1">
        <v>43120</v>
      </c>
      <c r="C27">
        <v>125</v>
      </c>
      <c r="D27" t="s">
        <v>25</v>
      </c>
      <c r="E27" t="s">
        <v>31</v>
      </c>
      <c r="H27" t="s">
        <v>31</v>
      </c>
      <c r="I27">
        <f>COUNTIFS(E:E,H27)</f>
        <v>14</v>
      </c>
      <c r="J27" s="2">
        <f>SUMIFS(C:C,E:E,H27)</f>
        <v>3955</v>
      </c>
      <c r="K27" s="3">
        <f t="shared" si="3"/>
        <v>282.5</v>
      </c>
    </row>
    <row r="28" spans="1:11" x14ac:dyDescent="0.25">
      <c r="A28">
        <v>594</v>
      </c>
      <c r="B28" s="1">
        <v>43120</v>
      </c>
      <c r="C28">
        <v>325</v>
      </c>
      <c r="D28" t="s">
        <v>25</v>
      </c>
      <c r="E28" t="s">
        <v>29</v>
      </c>
      <c r="J28" s="2"/>
      <c r="K28" s="3"/>
    </row>
    <row r="29" spans="1:11" x14ac:dyDescent="0.25">
      <c r="A29">
        <v>595</v>
      </c>
      <c r="B29" s="1">
        <v>43120</v>
      </c>
      <c r="C29">
        <v>320</v>
      </c>
      <c r="D29" t="s">
        <v>21</v>
      </c>
      <c r="E29" t="s">
        <v>29</v>
      </c>
      <c r="J29" s="2"/>
      <c r="K29" s="3"/>
    </row>
    <row r="30" spans="1:11" x14ac:dyDescent="0.25">
      <c r="A30">
        <v>596</v>
      </c>
      <c r="B30" s="1">
        <v>43121</v>
      </c>
      <c r="C30">
        <v>195</v>
      </c>
      <c r="D30" t="s">
        <v>18</v>
      </c>
      <c r="E30" t="s">
        <v>30</v>
      </c>
      <c r="H30" s="4" t="s">
        <v>38</v>
      </c>
      <c r="J30" s="4" t="s">
        <v>18</v>
      </c>
      <c r="K30" s="3"/>
    </row>
    <row r="31" spans="1:11" x14ac:dyDescent="0.25">
      <c r="A31">
        <v>597</v>
      </c>
      <c r="B31" s="1">
        <v>43122</v>
      </c>
      <c r="C31">
        <v>500</v>
      </c>
      <c r="D31" t="s">
        <v>22</v>
      </c>
      <c r="E31" t="s">
        <v>29</v>
      </c>
      <c r="I31" t="s">
        <v>32</v>
      </c>
      <c r="J31" t="s">
        <v>33</v>
      </c>
      <c r="K31" t="s">
        <v>39</v>
      </c>
    </row>
    <row r="32" spans="1:11" x14ac:dyDescent="0.25">
      <c r="A32">
        <v>598</v>
      </c>
      <c r="B32" s="1">
        <v>43123</v>
      </c>
      <c r="C32">
        <v>470</v>
      </c>
      <c r="D32" t="s">
        <v>24</v>
      </c>
      <c r="E32" t="s">
        <v>29</v>
      </c>
      <c r="H32" t="s">
        <v>29</v>
      </c>
      <c r="I32">
        <f>COUNTIFS(E:E,H32,D:D,J30)</f>
        <v>3</v>
      </c>
      <c r="J32" s="2">
        <f>SUMIFS(C:C,E:E,H32,D:D,J30)</f>
        <v>970</v>
      </c>
      <c r="K32" s="3">
        <f>J32/I32</f>
        <v>323.33333333333331</v>
      </c>
    </row>
    <row r="33" spans="1:11" x14ac:dyDescent="0.25">
      <c r="A33">
        <v>599</v>
      </c>
      <c r="B33" s="1">
        <v>43123</v>
      </c>
      <c r="C33">
        <v>230</v>
      </c>
      <c r="D33" t="s">
        <v>25</v>
      </c>
      <c r="E33" t="s">
        <v>31</v>
      </c>
      <c r="H33" t="s">
        <v>30</v>
      </c>
      <c r="I33">
        <f>COUNTIFS(E:E,H33,D:D,J30)</f>
        <v>2</v>
      </c>
      <c r="J33" s="2">
        <f>SUMIFS(C:C,E:E,H33,D:D,J30)</f>
        <v>595</v>
      </c>
      <c r="K33" s="3">
        <f t="shared" ref="K33:K34" si="4">J33/I33</f>
        <v>297.5</v>
      </c>
    </row>
    <row r="34" spans="1:11" x14ac:dyDescent="0.25">
      <c r="A34">
        <v>600</v>
      </c>
      <c r="B34" s="1">
        <v>43124</v>
      </c>
      <c r="C34">
        <v>170</v>
      </c>
      <c r="D34" t="s">
        <v>26</v>
      </c>
      <c r="E34" t="s">
        <v>30</v>
      </c>
      <c r="H34" t="s">
        <v>31</v>
      </c>
      <c r="I34">
        <f>COUNTIFS(E:E,H34,D:D,J30)</f>
        <v>2</v>
      </c>
      <c r="J34" s="2">
        <f>SUMIFS(C:C,E:E,H34,D:D,J30)</f>
        <v>675</v>
      </c>
      <c r="K34" s="3">
        <f t="shared" si="4"/>
        <v>337.5</v>
      </c>
    </row>
    <row r="35" spans="1:11" x14ac:dyDescent="0.25">
      <c r="A35">
        <v>601</v>
      </c>
      <c r="B35" s="1">
        <v>43125</v>
      </c>
      <c r="C35">
        <v>350</v>
      </c>
      <c r="D35" t="s">
        <v>27</v>
      </c>
      <c r="E35" t="s">
        <v>29</v>
      </c>
      <c r="J35" s="2"/>
      <c r="K35" s="3"/>
    </row>
    <row r="36" spans="1:11" x14ac:dyDescent="0.25">
      <c r="A36">
        <v>602</v>
      </c>
      <c r="B36" s="1">
        <v>43126</v>
      </c>
      <c r="C36">
        <v>170</v>
      </c>
      <c r="D36" t="s">
        <v>20</v>
      </c>
      <c r="E36" t="s">
        <v>31</v>
      </c>
    </row>
    <row r="37" spans="1:11" x14ac:dyDescent="0.25">
      <c r="A37">
        <v>603</v>
      </c>
      <c r="B37" s="1">
        <v>43127</v>
      </c>
      <c r="C37">
        <v>380</v>
      </c>
      <c r="D37" t="s">
        <v>19</v>
      </c>
      <c r="E37" t="s">
        <v>30</v>
      </c>
      <c r="H37" s="4" t="s">
        <v>40</v>
      </c>
    </row>
    <row r="38" spans="1:11" x14ac:dyDescent="0.25">
      <c r="A38">
        <v>604</v>
      </c>
      <c r="B38" s="1">
        <v>43127</v>
      </c>
      <c r="C38">
        <v>180</v>
      </c>
      <c r="D38" t="s">
        <v>28</v>
      </c>
      <c r="E38" t="s">
        <v>30</v>
      </c>
      <c r="H38" t="s">
        <v>7</v>
      </c>
      <c r="I38" t="s">
        <v>8</v>
      </c>
      <c r="J38" t="s">
        <v>41</v>
      </c>
      <c r="K38" t="s">
        <v>42</v>
      </c>
    </row>
    <row r="39" spans="1:11" x14ac:dyDescent="0.25">
      <c r="A39">
        <v>605</v>
      </c>
      <c r="B39" s="1">
        <v>43128</v>
      </c>
      <c r="C39">
        <v>180</v>
      </c>
      <c r="D39" t="s">
        <v>26</v>
      </c>
      <c r="E39" t="s">
        <v>29</v>
      </c>
      <c r="H39" t="s">
        <v>11</v>
      </c>
      <c r="I39">
        <v>101</v>
      </c>
      <c r="J39">
        <f ca="1">SUMIFS(INDIRECT("'produse comenzi "&amp;$I$1&amp;"'!D:D"),INDIRECT("'produse comenzi "&amp;$I$1&amp;"'!c:c"),I39)</f>
        <v>25</v>
      </c>
      <c r="K39">
        <f ca="1">J39*VLOOKUP(I39,'lista produse'!A:D,4,FALSE)</f>
        <v>500</v>
      </c>
    </row>
    <row r="40" spans="1:11" x14ac:dyDescent="0.25">
      <c r="A40">
        <v>606</v>
      </c>
      <c r="B40" s="1">
        <v>43128</v>
      </c>
      <c r="C40">
        <v>150</v>
      </c>
      <c r="D40" t="s">
        <v>21</v>
      </c>
      <c r="E40" t="s">
        <v>29</v>
      </c>
      <c r="H40" t="s">
        <v>12</v>
      </c>
      <c r="I40">
        <v>102</v>
      </c>
      <c r="J40">
        <f t="shared" ref="J40:J43" ca="1" si="5">SUMIFS(INDIRECT("'produse comenzi "&amp;$I$1&amp;"'!D:D"),INDIRECT("'produse comenzi "&amp;$I$1&amp;"'!c:c"),I40)</f>
        <v>20</v>
      </c>
      <c r="K40">
        <f ca="1">J40*VLOOKUP(I40,'lista produse'!A:D,4,FALSE)</f>
        <v>300</v>
      </c>
    </row>
    <row r="41" spans="1:11" x14ac:dyDescent="0.25">
      <c r="A41">
        <v>607</v>
      </c>
      <c r="B41" s="1">
        <v>43129</v>
      </c>
      <c r="C41">
        <v>240</v>
      </c>
      <c r="D41" t="s">
        <v>21</v>
      </c>
      <c r="E41" t="s">
        <v>29</v>
      </c>
      <c r="H41" t="s">
        <v>13</v>
      </c>
      <c r="I41">
        <v>103</v>
      </c>
      <c r="J41">
        <f t="shared" ca="1" si="5"/>
        <v>26</v>
      </c>
      <c r="K41">
        <f ca="1">J41*VLOOKUP(I41,'lista produse'!A:D,4,FALSE)</f>
        <v>650</v>
      </c>
    </row>
    <row r="42" spans="1:11" x14ac:dyDescent="0.25">
      <c r="A42">
        <v>608</v>
      </c>
      <c r="B42" s="1">
        <v>43129</v>
      </c>
      <c r="C42">
        <v>180</v>
      </c>
      <c r="D42" t="s">
        <v>22</v>
      </c>
      <c r="E42" t="s">
        <v>29</v>
      </c>
      <c r="H42" t="s">
        <v>15</v>
      </c>
      <c r="I42">
        <v>104</v>
      </c>
      <c r="J42">
        <f t="shared" ca="1" si="5"/>
        <v>26</v>
      </c>
      <c r="K42">
        <f ca="1">J42*VLOOKUP(I42,'lista produse'!A:D,4,FALSE)</f>
        <v>910</v>
      </c>
    </row>
    <row r="43" spans="1:11" x14ac:dyDescent="0.25">
      <c r="A43">
        <v>609</v>
      </c>
      <c r="B43" s="1">
        <v>43130</v>
      </c>
      <c r="C43">
        <v>290</v>
      </c>
      <c r="D43" t="s">
        <v>23</v>
      </c>
      <c r="E43" t="s">
        <v>31</v>
      </c>
      <c r="H43" t="s">
        <v>14</v>
      </c>
      <c r="I43">
        <v>105</v>
      </c>
      <c r="J43">
        <f t="shared" ca="1" si="5"/>
        <v>20</v>
      </c>
      <c r="K43">
        <f ca="1">J43*VLOOKUP(I43,'lista produse'!A:D,4,FALSE)</f>
        <v>1000</v>
      </c>
    </row>
    <row r="44" spans="1:11" x14ac:dyDescent="0.25">
      <c r="A44">
        <v>610</v>
      </c>
      <c r="B44" s="1">
        <v>43130</v>
      </c>
      <c r="C44">
        <v>150</v>
      </c>
      <c r="D44" t="s">
        <v>24</v>
      </c>
      <c r="E44" t="s">
        <v>29</v>
      </c>
      <c r="H44" s="6"/>
    </row>
    <row r="45" spans="1:11" x14ac:dyDescent="0.25">
      <c r="A45">
        <v>611</v>
      </c>
      <c r="B45" s="1">
        <v>43131</v>
      </c>
      <c r="C45">
        <v>400</v>
      </c>
      <c r="D45" t="s">
        <v>24</v>
      </c>
      <c r="E45" t="s">
        <v>30</v>
      </c>
    </row>
    <row r="46" spans="1:11" x14ac:dyDescent="0.25">
      <c r="H46" s="4" t="s">
        <v>10</v>
      </c>
      <c r="I46" s="4" t="s">
        <v>43</v>
      </c>
    </row>
    <row r="47" spans="1:11" x14ac:dyDescent="0.25">
      <c r="H47">
        <f ca="1">SUM(K39:K43)</f>
        <v>3360</v>
      </c>
      <c r="I47" s="7">
        <f ca="1">H47/I3</f>
        <v>0.25358490566037734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4"/>
  <sheetViews>
    <sheetView workbookViewId="0">
      <selection activeCell="F1" sqref="F1:F1048576"/>
    </sheetView>
  </sheetViews>
  <sheetFormatPr defaultRowHeight="15" x14ac:dyDescent="0.25"/>
  <cols>
    <col min="1" max="1" width="15.5703125" bestFit="1" customWidth="1"/>
    <col min="3" max="3" width="11" bestFit="1" customWidth="1"/>
  </cols>
  <sheetData>
    <row r="1" spans="1:5" x14ac:dyDescent="0.25">
      <c r="A1" t="s">
        <v>0</v>
      </c>
      <c r="B1" t="s">
        <v>5</v>
      </c>
      <c r="C1" t="s">
        <v>6</v>
      </c>
      <c r="D1" t="s">
        <v>16</v>
      </c>
      <c r="E1" t="s">
        <v>17</v>
      </c>
    </row>
    <row r="2" spans="1:5" x14ac:dyDescent="0.25">
      <c r="A2">
        <v>568</v>
      </c>
      <c r="B2" t="s">
        <v>11</v>
      </c>
      <c r="C2">
        <v>101</v>
      </c>
      <c r="D2">
        <v>1</v>
      </c>
      <c r="E2">
        <v>80</v>
      </c>
    </row>
    <row r="3" spans="1:5" x14ac:dyDescent="0.25">
      <c r="A3">
        <v>568</v>
      </c>
      <c r="B3" t="s">
        <v>12</v>
      </c>
      <c r="C3">
        <v>102</v>
      </c>
      <c r="D3">
        <v>2</v>
      </c>
      <c r="E3">
        <v>140</v>
      </c>
    </row>
    <row r="4" spans="1:5" x14ac:dyDescent="0.25">
      <c r="A4">
        <v>569</v>
      </c>
      <c r="B4" t="s">
        <v>12</v>
      </c>
      <c r="C4">
        <v>102</v>
      </c>
      <c r="D4">
        <v>1</v>
      </c>
      <c r="E4">
        <v>70</v>
      </c>
    </row>
    <row r="5" spans="1:5" x14ac:dyDescent="0.25">
      <c r="A5">
        <v>569</v>
      </c>
      <c r="B5" t="s">
        <v>13</v>
      </c>
      <c r="C5">
        <v>103</v>
      </c>
      <c r="D5">
        <v>1</v>
      </c>
      <c r="E5">
        <v>100</v>
      </c>
    </row>
    <row r="6" spans="1:5" x14ac:dyDescent="0.25">
      <c r="A6">
        <v>570</v>
      </c>
      <c r="B6" t="s">
        <v>11</v>
      </c>
      <c r="C6">
        <v>101</v>
      </c>
      <c r="D6">
        <v>2</v>
      </c>
      <c r="E6">
        <v>160</v>
      </c>
    </row>
    <row r="7" spans="1:5" x14ac:dyDescent="0.25">
      <c r="A7">
        <v>570</v>
      </c>
      <c r="B7" t="s">
        <v>13</v>
      </c>
      <c r="C7">
        <v>103</v>
      </c>
      <c r="D7">
        <v>1</v>
      </c>
      <c r="E7">
        <v>100</v>
      </c>
    </row>
    <row r="8" spans="1:5" x14ac:dyDescent="0.25">
      <c r="A8">
        <v>570</v>
      </c>
      <c r="B8" t="s">
        <v>15</v>
      </c>
      <c r="C8">
        <v>104</v>
      </c>
      <c r="D8">
        <v>1</v>
      </c>
      <c r="E8">
        <v>125</v>
      </c>
    </row>
    <row r="9" spans="1:5" x14ac:dyDescent="0.25">
      <c r="A9">
        <v>571</v>
      </c>
      <c r="B9" t="s">
        <v>14</v>
      </c>
      <c r="C9">
        <v>105</v>
      </c>
      <c r="D9">
        <v>3</v>
      </c>
      <c r="E9">
        <v>600</v>
      </c>
    </row>
    <row r="10" spans="1:5" x14ac:dyDescent="0.25">
      <c r="A10">
        <v>572</v>
      </c>
      <c r="B10" t="s">
        <v>11</v>
      </c>
      <c r="C10">
        <v>101</v>
      </c>
      <c r="D10">
        <v>1</v>
      </c>
      <c r="E10">
        <v>80</v>
      </c>
    </row>
    <row r="11" spans="1:5" x14ac:dyDescent="0.25">
      <c r="A11">
        <v>572</v>
      </c>
      <c r="B11" t="s">
        <v>12</v>
      </c>
      <c r="C11">
        <v>102</v>
      </c>
      <c r="D11">
        <v>1</v>
      </c>
      <c r="E11">
        <v>70</v>
      </c>
    </row>
    <row r="12" spans="1:5" x14ac:dyDescent="0.25">
      <c r="A12">
        <v>573</v>
      </c>
      <c r="B12" t="s">
        <v>11</v>
      </c>
      <c r="C12">
        <v>101</v>
      </c>
      <c r="D12">
        <v>1</v>
      </c>
      <c r="E12">
        <v>80</v>
      </c>
    </row>
    <row r="13" spans="1:5" x14ac:dyDescent="0.25">
      <c r="A13">
        <v>574</v>
      </c>
      <c r="B13" t="s">
        <v>11</v>
      </c>
      <c r="C13">
        <v>101</v>
      </c>
      <c r="D13">
        <v>1</v>
      </c>
      <c r="E13">
        <v>80</v>
      </c>
    </row>
    <row r="14" spans="1:5" x14ac:dyDescent="0.25">
      <c r="A14">
        <v>574</v>
      </c>
      <c r="B14" t="s">
        <v>12</v>
      </c>
      <c r="C14">
        <v>102</v>
      </c>
      <c r="D14">
        <v>1</v>
      </c>
      <c r="E14">
        <v>70</v>
      </c>
    </row>
    <row r="15" spans="1:5" x14ac:dyDescent="0.25">
      <c r="A15">
        <v>574</v>
      </c>
      <c r="B15" t="s">
        <v>13</v>
      </c>
      <c r="C15">
        <v>103</v>
      </c>
      <c r="D15">
        <v>2</v>
      </c>
      <c r="E15">
        <v>200</v>
      </c>
    </row>
    <row r="16" spans="1:5" x14ac:dyDescent="0.25">
      <c r="A16">
        <v>575</v>
      </c>
      <c r="B16" t="s">
        <v>15</v>
      </c>
      <c r="C16">
        <v>104</v>
      </c>
      <c r="D16">
        <v>2</v>
      </c>
      <c r="E16">
        <v>250</v>
      </c>
    </row>
    <row r="17" spans="1:5" x14ac:dyDescent="0.25">
      <c r="A17">
        <v>576</v>
      </c>
      <c r="B17" t="s">
        <v>12</v>
      </c>
      <c r="C17">
        <v>102</v>
      </c>
      <c r="D17">
        <v>1</v>
      </c>
      <c r="E17">
        <v>70</v>
      </c>
    </row>
    <row r="18" spans="1:5" x14ac:dyDescent="0.25">
      <c r="A18">
        <v>576</v>
      </c>
      <c r="B18" t="s">
        <v>13</v>
      </c>
      <c r="C18">
        <v>103</v>
      </c>
      <c r="D18">
        <v>1</v>
      </c>
      <c r="E18">
        <v>100</v>
      </c>
    </row>
    <row r="19" spans="1:5" x14ac:dyDescent="0.25">
      <c r="A19">
        <v>577</v>
      </c>
      <c r="B19" t="s">
        <v>13</v>
      </c>
      <c r="C19">
        <v>103</v>
      </c>
      <c r="D19">
        <v>1</v>
      </c>
      <c r="E19">
        <v>100</v>
      </c>
    </row>
    <row r="20" spans="1:5" x14ac:dyDescent="0.25">
      <c r="A20">
        <v>577</v>
      </c>
      <c r="B20" t="s">
        <v>15</v>
      </c>
      <c r="C20">
        <v>104</v>
      </c>
      <c r="D20">
        <v>1</v>
      </c>
      <c r="E20">
        <v>125</v>
      </c>
    </row>
    <row r="21" spans="1:5" x14ac:dyDescent="0.25">
      <c r="A21">
        <v>578</v>
      </c>
      <c r="B21" t="s">
        <v>15</v>
      </c>
      <c r="C21">
        <v>104</v>
      </c>
      <c r="D21">
        <v>3</v>
      </c>
      <c r="E21">
        <v>375</v>
      </c>
    </row>
    <row r="22" spans="1:5" x14ac:dyDescent="0.25">
      <c r="A22">
        <v>578</v>
      </c>
      <c r="B22" t="s">
        <v>14</v>
      </c>
      <c r="C22">
        <v>105</v>
      </c>
      <c r="D22">
        <v>1</v>
      </c>
      <c r="E22">
        <v>200</v>
      </c>
    </row>
    <row r="23" spans="1:5" x14ac:dyDescent="0.25">
      <c r="A23">
        <v>579</v>
      </c>
      <c r="B23" t="s">
        <v>12</v>
      </c>
      <c r="C23">
        <v>102</v>
      </c>
      <c r="D23">
        <v>1</v>
      </c>
      <c r="E23">
        <v>70</v>
      </c>
    </row>
    <row r="24" spans="1:5" x14ac:dyDescent="0.25">
      <c r="A24">
        <v>579</v>
      </c>
      <c r="B24" t="s">
        <v>15</v>
      </c>
      <c r="C24">
        <v>104</v>
      </c>
      <c r="D24">
        <v>1</v>
      </c>
      <c r="E24">
        <v>125</v>
      </c>
    </row>
    <row r="25" spans="1:5" x14ac:dyDescent="0.25">
      <c r="A25">
        <v>580</v>
      </c>
      <c r="B25" t="s">
        <v>14</v>
      </c>
      <c r="C25">
        <v>105</v>
      </c>
      <c r="D25">
        <v>2</v>
      </c>
      <c r="E25">
        <v>400</v>
      </c>
    </row>
    <row r="26" spans="1:5" x14ac:dyDescent="0.25">
      <c r="A26">
        <v>581</v>
      </c>
      <c r="B26" t="s">
        <v>15</v>
      </c>
      <c r="C26">
        <v>104</v>
      </c>
      <c r="D26">
        <v>2</v>
      </c>
      <c r="E26">
        <v>250</v>
      </c>
    </row>
    <row r="27" spans="1:5" x14ac:dyDescent="0.25">
      <c r="A27">
        <v>581</v>
      </c>
      <c r="B27" t="s">
        <v>14</v>
      </c>
      <c r="C27">
        <v>105</v>
      </c>
      <c r="D27">
        <v>3</v>
      </c>
      <c r="E27">
        <v>600</v>
      </c>
    </row>
    <row r="28" spans="1:5" x14ac:dyDescent="0.25">
      <c r="A28">
        <v>582</v>
      </c>
      <c r="B28" t="s">
        <v>13</v>
      </c>
      <c r="C28">
        <v>103</v>
      </c>
      <c r="D28">
        <v>1</v>
      </c>
      <c r="E28">
        <v>100</v>
      </c>
    </row>
    <row r="29" spans="1:5" x14ac:dyDescent="0.25">
      <c r="A29">
        <v>582</v>
      </c>
      <c r="B29" t="s">
        <v>15</v>
      </c>
      <c r="C29">
        <v>104</v>
      </c>
      <c r="D29">
        <v>1</v>
      </c>
      <c r="E29">
        <v>125</v>
      </c>
    </row>
    <row r="30" spans="1:5" x14ac:dyDescent="0.25">
      <c r="A30">
        <v>583</v>
      </c>
      <c r="B30" t="s">
        <v>11</v>
      </c>
      <c r="C30">
        <v>101</v>
      </c>
      <c r="D30">
        <v>1</v>
      </c>
      <c r="E30">
        <v>80</v>
      </c>
    </row>
    <row r="31" spans="1:5" x14ac:dyDescent="0.25">
      <c r="A31">
        <v>583</v>
      </c>
      <c r="B31" t="s">
        <v>13</v>
      </c>
      <c r="C31">
        <v>103</v>
      </c>
      <c r="D31">
        <v>1</v>
      </c>
      <c r="E31">
        <v>100</v>
      </c>
    </row>
    <row r="32" spans="1:5" x14ac:dyDescent="0.25">
      <c r="A32">
        <v>583</v>
      </c>
      <c r="B32" t="s">
        <v>15</v>
      </c>
      <c r="C32">
        <v>104</v>
      </c>
      <c r="D32">
        <v>1</v>
      </c>
      <c r="E32">
        <v>125</v>
      </c>
    </row>
    <row r="33" spans="1:5" x14ac:dyDescent="0.25">
      <c r="A33">
        <v>584</v>
      </c>
      <c r="B33" t="s">
        <v>11</v>
      </c>
      <c r="C33">
        <v>101</v>
      </c>
      <c r="D33">
        <v>2</v>
      </c>
      <c r="E33">
        <v>160</v>
      </c>
    </row>
    <row r="34" spans="1:5" x14ac:dyDescent="0.25">
      <c r="A34">
        <v>584</v>
      </c>
      <c r="B34" t="s">
        <v>15</v>
      </c>
      <c r="C34">
        <v>104</v>
      </c>
      <c r="D34">
        <v>2</v>
      </c>
      <c r="E34">
        <v>250</v>
      </c>
    </row>
    <row r="35" spans="1:5" x14ac:dyDescent="0.25">
      <c r="A35">
        <v>585</v>
      </c>
      <c r="B35" t="s">
        <v>14</v>
      </c>
      <c r="C35">
        <v>105</v>
      </c>
      <c r="D35">
        <v>2</v>
      </c>
      <c r="E35">
        <v>400</v>
      </c>
    </row>
    <row r="36" spans="1:5" x14ac:dyDescent="0.25">
      <c r="A36">
        <v>586</v>
      </c>
      <c r="B36" t="s">
        <v>13</v>
      </c>
      <c r="C36">
        <v>103</v>
      </c>
      <c r="D36">
        <v>1</v>
      </c>
      <c r="E36">
        <v>100</v>
      </c>
    </row>
    <row r="37" spans="1:5" x14ac:dyDescent="0.25">
      <c r="A37">
        <v>586</v>
      </c>
      <c r="B37" t="s">
        <v>15</v>
      </c>
      <c r="C37">
        <v>104</v>
      </c>
      <c r="D37">
        <v>1</v>
      </c>
      <c r="E37">
        <v>125</v>
      </c>
    </row>
    <row r="38" spans="1:5" x14ac:dyDescent="0.25">
      <c r="A38">
        <v>587</v>
      </c>
      <c r="B38" t="s">
        <v>14</v>
      </c>
      <c r="C38">
        <v>105</v>
      </c>
      <c r="D38">
        <v>2</v>
      </c>
      <c r="E38">
        <v>400</v>
      </c>
    </row>
    <row r="39" spans="1:5" x14ac:dyDescent="0.25">
      <c r="A39">
        <v>588</v>
      </c>
      <c r="B39" t="s">
        <v>13</v>
      </c>
      <c r="C39">
        <v>103</v>
      </c>
      <c r="D39">
        <v>1</v>
      </c>
      <c r="E39">
        <v>100</v>
      </c>
    </row>
    <row r="40" spans="1:5" x14ac:dyDescent="0.25">
      <c r="A40">
        <v>588</v>
      </c>
      <c r="B40" t="s">
        <v>15</v>
      </c>
      <c r="C40">
        <v>104</v>
      </c>
      <c r="D40">
        <v>2</v>
      </c>
      <c r="E40">
        <v>250</v>
      </c>
    </row>
    <row r="41" spans="1:5" x14ac:dyDescent="0.25">
      <c r="A41">
        <v>589</v>
      </c>
      <c r="B41" t="s">
        <v>13</v>
      </c>
      <c r="C41">
        <v>103</v>
      </c>
      <c r="D41">
        <v>1</v>
      </c>
      <c r="E41">
        <v>100</v>
      </c>
    </row>
    <row r="42" spans="1:5" x14ac:dyDescent="0.25">
      <c r="A42">
        <v>589</v>
      </c>
      <c r="B42" t="s">
        <v>15</v>
      </c>
      <c r="C42">
        <v>104</v>
      </c>
      <c r="D42">
        <v>2</v>
      </c>
      <c r="E42">
        <v>250</v>
      </c>
    </row>
    <row r="43" spans="1:5" x14ac:dyDescent="0.25">
      <c r="A43">
        <v>590</v>
      </c>
      <c r="B43" t="s">
        <v>13</v>
      </c>
      <c r="C43">
        <v>103</v>
      </c>
      <c r="D43">
        <v>2</v>
      </c>
      <c r="E43">
        <v>200</v>
      </c>
    </row>
    <row r="44" spans="1:5" x14ac:dyDescent="0.25">
      <c r="A44">
        <v>590</v>
      </c>
      <c r="B44" t="s">
        <v>15</v>
      </c>
      <c r="C44">
        <v>104</v>
      </c>
      <c r="D44">
        <v>1</v>
      </c>
      <c r="E44">
        <v>125</v>
      </c>
    </row>
    <row r="45" spans="1:5" x14ac:dyDescent="0.25">
      <c r="A45">
        <v>591</v>
      </c>
      <c r="B45" t="s">
        <v>11</v>
      </c>
      <c r="C45">
        <v>101</v>
      </c>
      <c r="D45">
        <v>3</v>
      </c>
      <c r="E45">
        <v>240</v>
      </c>
    </row>
    <row r="46" spans="1:5" x14ac:dyDescent="0.25">
      <c r="A46">
        <v>591</v>
      </c>
      <c r="B46" t="s">
        <v>12</v>
      </c>
      <c r="C46">
        <v>102</v>
      </c>
      <c r="D46">
        <v>1</v>
      </c>
      <c r="E46">
        <v>70</v>
      </c>
    </row>
    <row r="47" spans="1:5" x14ac:dyDescent="0.25">
      <c r="A47">
        <v>591</v>
      </c>
      <c r="B47" t="s">
        <v>13</v>
      </c>
      <c r="C47">
        <v>103</v>
      </c>
      <c r="D47">
        <v>1</v>
      </c>
      <c r="E47">
        <v>100</v>
      </c>
    </row>
    <row r="48" spans="1:5" x14ac:dyDescent="0.25">
      <c r="A48">
        <v>592</v>
      </c>
      <c r="B48" t="s">
        <v>13</v>
      </c>
      <c r="C48">
        <v>103</v>
      </c>
      <c r="D48">
        <v>1</v>
      </c>
      <c r="E48">
        <v>100</v>
      </c>
    </row>
    <row r="49" spans="1:5" x14ac:dyDescent="0.25">
      <c r="A49">
        <v>592</v>
      </c>
      <c r="B49" t="s">
        <v>15</v>
      </c>
      <c r="C49">
        <v>104</v>
      </c>
      <c r="D49">
        <v>1</v>
      </c>
      <c r="E49">
        <v>125</v>
      </c>
    </row>
    <row r="50" spans="1:5" x14ac:dyDescent="0.25">
      <c r="A50">
        <v>593</v>
      </c>
      <c r="B50" t="s">
        <v>15</v>
      </c>
      <c r="C50">
        <v>104</v>
      </c>
      <c r="D50">
        <v>1</v>
      </c>
      <c r="E50">
        <v>125</v>
      </c>
    </row>
    <row r="51" spans="1:5" x14ac:dyDescent="0.25">
      <c r="A51">
        <v>594</v>
      </c>
      <c r="B51" t="s">
        <v>15</v>
      </c>
      <c r="C51">
        <v>104</v>
      </c>
      <c r="D51">
        <v>1</v>
      </c>
      <c r="E51">
        <v>125</v>
      </c>
    </row>
    <row r="52" spans="1:5" x14ac:dyDescent="0.25">
      <c r="A52">
        <v>594</v>
      </c>
      <c r="B52" t="s">
        <v>14</v>
      </c>
      <c r="C52">
        <v>105</v>
      </c>
      <c r="D52">
        <v>1</v>
      </c>
      <c r="E52">
        <v>200</v>
      </c>
    </row>
    <row r="53" spans="1:5" x14ac:dyDescent="0.25">
      <c r="A53">
        <v>595</v>
      </c>
      <c r="B53" t="s">
        <v>11</v>
      </c>
      <c r="C53">
        <v>101</v>
      </c>
      <c r="D53">
        <v>4</v>
      </c>
      <c r="E53">
        <v>320</v>
      </c>
    </row>
    <row r="54" spans="1:5" x14ac:dyDescent="0.25">
      <c r="A54">
        <v>596</v>
      </c>
      <c r="B54" t="s">
        <v>12</v>
      </c>
      <c r="C54">
        <v>102</v>
      </c>
      <c r="D54">
        <v>1</v>
      </c>
      <c r="E54">
        <v>70</v>
      </c>
    </row>
    <row r="55" spans="1:5" x14ac:dyDescent="0.25">
      <c r="A55">
        <v>596</v>
      </c>
      <c r="B55" t="s">
        <v>15</v>
      </c>
      <c r="C55">
        <v>104</v>
      </c>
      <c r="D55">
        <v>1</v>
      </c>
      <c r="E55">
        <v>125</v>
      </c>
    </row>
    <row r="56" spans="1:5" x14ac:dyDescent="0.25">
      <c r="A56">
        <v>597</v>
      </c>
      <c r="B56" t="s">
        <v>13</v>
      </c>
      <c r="C56">
        <v>103</v>
      </c>
      <c r="D56">
        <v>1</v>
      </c>
      <c r="E56">
        <v>100</v>
      </c>
    </row>
    <row r="57" spans="1:5" x14ac:dyDescent="0.25">
      <c r="A57">
        <v>597</v>
      </c>
      <c r="B57" t="s">
        <v>14</v>
      </c>
      <c r="C57">
        <v>105</v>
      </c>
      <c r="D57">
        <v>2</v>
      </c>
      <c r="E57">
        <v>400</v>
      </c>
    </row>
    <row r="58" spans="1:5" x14ac:dyDescent="0.25">
      <c r="A58">
        <v>598</v>
      </c>
      <c r="B58" t="s">
        <v>12</v>
      </c>
      <c r="C58">
        <v>102</v>
      </c>
      <c r="D58">
        <v>1</v>
      </c>
      <c r="E58">
        <v>70</v>
      </c>
    </row>
    <row r="59" spans="1:5" x14ac:dyDescent="0.25">
      <c r="A59">
        <v>598</v>
      </c>
      <c r="B59" t="s">
        <v>14</v>
      </c>
      <c r="C59">
        <v>105</v>
      </c>
      <c r="D59">
        <v>2</v>
      </c>
      <c r="E59">
        <v>400</v>
      </c>
    </row>
    <row r="60" spans="1:5" x14ac:dyDescent="0.25">
      <c r="A60">
        <v>599</v>
      </c>
      <c r="B60" t="s">
        <v>11</v>
      </c>
      <c r="C60">
        <v>101</v>
      </c>
      <c r="D60">
        <v>2</v>
      </c>
      <c r="E60">
        <v>160</v>
      </c>
    </row>
    <row r="61" spans="1:5" x14ac:dyDescent="0.25">
      <c r="A61">
        <v>599</v>
      </c>
      <c r="B61" t="s">
        <v>12</v>
      </c>
      <c r="C61">
        <v>102</v>
      </c>
      <c r="D61">
        <v>1</v>
      </c>
      <c r="E61">
        <v>70</v>
      </c>
    </row>
    <row r="62" spans="1:5" x14ac:dyDescent="0.25">
      <c r="A62">
        <v>600</v>
      </c>
      <c r="B62" t="s">
        <v>12</v>
      </c>
      <c r="C62">
        <v>102</v>
      </c>
      <c r="D62">
        <v>1</v>
      </c>
      <c r="E62">
        <v>70</v>
      </c>
    </row>
    <row r="63" spans="1:5" x14ac:dyDescent="0.25">
      <c r="A63">
        <v>600</v>
      </c>
      <c r="B63" t="s">
        <v>13</v>
      </c>
      <c r="C63">
        <v>103</v>
      </c>
      <c r="D63">
        <v>1</v>
      </c>
      <c r="E63">
        <v>100</v>
      </c>
    </row>
    <row r="64" spans="1:5" x14ac:dyDescent="0.25">
      <c r="A64">
        <v>601</v>
      </c>
      <c r="B64" t="s">
        <v>13</v>
      </c>
      <c r="C64">
        <v>103</v>
      </c>
      <c r="D64">
        <v>1</v>
      </c>
      <c r="E64">
        <v>100</v>
      </c>
    </row>
    <row r="65" spans="1:5" x14ac:dyDescent="0.25">
      <c r="A65">
        <v>601</v>
      </c>
      <c r="B65" t="s">
        <v>15</v>
      </c>
      <c r="C65">
        <v>104</v>
      </c>
      <c r="D65">
        <v>2</v>
      </c>
      <c r="E65">
        <v>250</v>
      </c>
    </row>
    <row r="66" spans="1:5" x14ac:dyDescent="0.25">
      <c r="A66">
        <v>602</v>
      </c>
      <c r="B66" t="s">
        <v>12</v>
      </c>
      <c r="C66">
        <v>102</v>
      </c>
      <c r="D66">
        <v>1</v>
      </c>
      <c r="E66">
        <v>70</v>
      </c>
    </row>
    <row r="67" spans="1:5" x14ac:dyDescent="0.25">
      <c r="A67">
        <v>602</v>
      </c>
      <c r="B67" t="s">
        <v>13</v>
      </c>
      <c r="C67">
        <v>103</v>
      </c>
      <c r="D67">
        <v>1</v>
      </c>
      <c r="E67">
        <v>100</v>
      </c>
    </row>
    <row r="68" spans="1:5" x14ac:dyDescent="0.25">
      <c r="A68">
        <v>603</v>
      </c>
      <c r="B68" t="s">
        <v>11</v>
      </c>
      <c r="C68">
        <v>101</v>
      </c>
      <c r="D68">
        <v>1</v>
      </c>
      <c r="E68">
        <v>80</v>
      </c>
    </row>
    <row r="69" spans="1:5" x14ac:dyDescent="0.25">
      <c r="A69">
        <v>603</v>
      </c>
      <c r="B69" t="s">
        <v>13</v>
      </c>
      <c r="C69">
        <v>103</v>
      </c>
      <c r="D69">
        <v>3</v>
      </c>
      <c r="E69">
        <v>300</v>
      </c>
    </row>
    <row r="70" spans="1:5" x14ac:dyDescent="0.25">
      <c r="A70">
        <v>604</v>
      </c>
      <c r="B70" t="s">
        <v>11</v>
      </c>
      <c r="C70">
        <v>101</v>
      </c>
      <c r="D70">
        <v>1</v>
      </c>
      <c r="E70">
        <v>80</v>
      </c>
    </row>
    <row r="71" spans="1:5" x14ac:dyDescent="0.25">
      <c r="A71">
        <v>604</v>
      </c>
      <c r="B71" t="s">
        <v>13</v>
      </c>
      <c r="C71">
        <v>103</v>
      </c>
      <c r="D71">
        <v>1</v>
      </c>
      <c r="E71">
        <v>100</v>
      </c>
    </row>
    <row r="72" spans="1:5" x14ac:dyDescent="0.25">
      <c r="A72">
        <v>605</v>
      </c>
      <c r="B72" t="s">
        <v>11</v>
      </c>
      <c r="C72">
        <v>101</v>
      </c>
      <c r="D72">
        <v>1</v>
      </c>
      <c r="E72">
        <v>80</v>
      </c>
    </row>
    <row r="73" spans="1:5" x14ac:dyDescent="0.25">
      <c r="A73">
        <v>605</v>
      </c>
      <c r="B73" t="s">
        <v>13</v>
      </c>
      <c r="C73">
        <v>103</v>
      </c>
      <c r="D73">
        <v>1</v>
      </c>
      <c r="E73">
        <v>100</v>
      </c>
    </row>
    <row r="74" spans="1:5" x14ac:dyDescent="0.25">
      <c r="A74">
        <v>606</v>
      </c>
      <c r="B74" t="s">
        <v>11</v>
      </c>
      <c r="C74">
        <v>101</v>
      </c>
      <c r="D74">
        <v>1</v>
      </c>
      <c r="E74">
        <v>80</v>
      </c>
    </row>
    <row r="75" spans="1:5" x14ac:dyDescent="0.25">
      <c r="A75">
        <v>606</v>
      </c>
      <c r="B75" t="s">
        <v>12</v>
      </c>
      <c r="C75">
        <v>102</v>
      </c>
      <c r="D75">
        <v>1</v>
      </c>
      <c r="E75">
        <v>70</v>
      </c>
    </row>
    <row r="76" spans="1:5" x14ac:dyDescent="0.25">
      <c r="A76">
        <v>607</v>
      </c>
      <c r="B76" t="s">
        <v>12</v>
      </c>
      <c r="C76">
        <v>102</v>
      </c>
      <c r="D76">
        <v>2</v>
      </c>
      <c r="E76">
        <v>140</v>
      </c>
    </row>
    <row r="77" spans="1:5" x14ac:dyDescent="0.25">
      <c r="A77">
        <v>607</v>
      </c>
      <c r="B77" t="s">
        <v>13</v>
      </c>
      <c r="C77">
        <v>103</v>
      </c>
      <c r="D77">
        <v>1</v>
      </c>
      <c r="E77">
        <v>100</v>
      </c>
    </row>
    <row r="78" spans="1:5" x14ac:dyDescent="0.25">
      <c r="A78">
        <v>608</v>
      </c>
      <c r="B78" t="s">
        <v>11</v>
      </c>
      <c r="C78">
        <v>101</v>
      </c>
      <c r="D78">
        <v>1</v>
      </c>
      <c r="E78">
        <v>80</v>
      </c>
    </row>
    <row r="79" spans="1:5" x14ac:dyDescent="0.25">
      <c r="A79">
        <v>608</v>
      </c>
      <c r="B79" t="s">
        <v>13</v>
      </c>
      <c r="C79">
        <v>103</v>
      </c>
      <c r="D79">
        <v>1</v>
      </c>
      <c r="E79">
        <v>100</v>
      </c>
    </row>
    <row r="80" spans="1:5" x14ac:dyDescent="0.25">
      <c r="A80">
        <v>609</v>
      </c>
      <c r="B80" t="s">
        <v>11</v>
      </c>
      <c r="C80">
        <v>101</v>
      </c>
      <c r="D80">
        <v>1</v>
      </c>
      <c r="E80">
        <v>80</v>
      </c>
    </row>
    <row r="81" spans="1:5" x14ac:dyDescent="0.25">
      <c r="A81">
        <v>609</v>
      </c>
      <c r="B81" t="s">
        <v>12</v>
      </c>
      <c r="C81">
        <v>102</v>
      </c>
      <c r="D81">
        <v>3</v>
      </c>
      <c r="E81">
        <v>210</v>
      </c>
    </row>
    <row r="82" spans="1:5" x14ac:dyDescent="0.25">
      <c r="A82">
        <v>610</v>
      </c>
      <c r="B82" t="s">
        <v>11</v>
      </c>
      <c r="C82">
        <v>101</v>
      </c>
      <c r="D82">
        <v>1</v>
      </c>
      <c r="E82">
        <v>80</v>
      </c>
    </row>
    <row r="83" spans="1:5" x14ac:dyDescent="0.25">
      <c r="A83">
        <v>610</v>
      </c>
      <c r="B83" t="s">
        <v>12</v>
      </c>
      <c r="C83">
        <v>102</v>
      </c>
      <c r="D83">
        <v>1</v>
      </c>
      <c r="E83">
        <v>70</v>
      </c>
    </row>
    <row r="84" spans="1:5" x14ac:dyDescent="0.25">
      <c r="A84">
        <v>611</v>
      </c>
      <c r="B84" t="s">
        <v>14</v>
      </c>
      <c r="C84">
        <v>105</v>
      </c>
      <c r="D84">
        <v>2</v>
      </c>
      <c r="E84">
        <v>400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>
      <selection activeCell="C1" sqref="C1:C1048576"/>
    </sheetView>
  </sheetViews>
  <sheetFormatPr defaultRowHeight="15" x14ac:dyDescent="0.25"/>
  <cols>
    <col min="2" max="2" width="13.140625" bestFit="1" customWidth="1"/>
    <col min="5" max="5" width="13.140625" bestFit="1" customWidth="1"/>
  </cols>
  <sheetData>
    <row r="1" spans="1:4" x14ac:dyDescent="0.25">
      <c r="A1" t="s">
        <v>8</v>
      </c>
      <c r="B1" t="s">
        <v>7</v>
      </c>
      <c r="C1" t="s">
        <v>9</v>
      </c>
      <c r="D1" t="s">
        <v>10</v>
      </c>
    </row>
    <row r="2" spans="1:4" x14ac:dyDescent="0.25">
      <c r="A2">
        <v>101</v>
      </c>
      <c r="B2" t="s">
        <v>11</v>
      </c>
      <c r="C2">
        <v>80</v>
      </c>
      <c r="D2">
        <v>20</v>
      </c>
    </row>
    <row r="3" spans="1:4" x14ac:dyDescent="0.25">
      <c r="A3">
        <v>102</v>
      </c>
      <c r="B3" t="s">
        <v>12</v>
      </c>
      <c r="C3">
        <v>70</v>
      </c>
      <c r="D3">
        <v>15</v>
      </c>
    </row>
    <row r="4" spans="1:4" x14ac:dyDescent="0.25">
      <c r="A4">
        <v>103</v>
      </c>
      <c r="B4" t="s">
        <v>13</v>
      </c>
      <c r="C4">
        <v>100</v>
      </c>
      <c r="D4">
        <v>25</v>
      </c>
    </row>
    <row r="5" spans="1:4" x14ac:dyDescent="0.25">
      <c r="A5">
        <v>104</v>
      </c>
      <c r="B5" t="s">
        <v>15</v>
      </c>
      <c r="C5">
        <v>125</v>
      </c>
      <c r="D5">
        <v>35</v>
      </c>
    </row>
    <row r="6" spans="1:4" x14ac:dyDescent="0.25">
      <c r="A6">
        <v>105</v>
      </c>
      <c r="B6" t="s">
        <v>14</v>
      </c>
      <c r="C6">
        <v>200</v>
      </c>
      <c r="D6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comenzi ianuarie</vt:lpstr>
      <vt:lpstr>produse comenzi ianuarie</vt:lpstr>
      <vt:lpstr>lista produse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2018-11-22T11:20:56Z</dcterms:created>
  <dcterms:modified xsi:type="dcterms:W3CDTF">2019-03-05T10:14:20Z</dcterms:modified>
</cp:coreProperties>
</file>